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.bosik\Desktop\Oprava vzorcov 4-12-2018\"/>
    </mc:Choice>
  </mc:AlternateContent>
  <xr:revisionPtr revIDLastSave="0" documentId="13_ncr:1_{27E9426E-A592-4F8B-B48C-0C847A9F8688}" xr6:coauthVersionLast="38" xr6:coauthVersionMax="38" xr10:uidLastSave="{00000000-0000-0000-0000-000000000000}"/>
  <bookViews>
    <workbookView xWindow="-20" yWindow="-20" windowWidth="15420" windowHeight="2720" activeTab="1" xr2:uid="{00000000-000D-0000-FFFF-FFFF00000000}"/>
  </bookViews>
  <sheets>
    <sheet name="Rekapitulácia" sheetId="4" r:id="rId1"/>
    <sheet name="Výkaz" sheetId="2" r:id="rId2"/>
  </sheets>
  <calcPr calcId="181029"/>
</workbook>
</file>

<file path=xl/calcChain.xml><?xml version="1.0" encoding="utf-8"?>
<calcChain xmlns="http://schemas.openxmlformats.org/spreadsheetml/2006/main">
  <c r="B42" i="4" l="1"/>
  <c r="B41" i="4"/>
  <c r="B40" i="4"/>
  <c r="B39" i="4"/>
  <c r="G59" i="2" l="1"/>
  <c r="G10" i="2"/>
  <c r="G11" i="2"/>
  <c r="G12" i="2"/>
  <c r="G13" i="2"/>
  <c r="G14" i="2"/>
  <c r="G15" i="2"/>
  <c r="G16" i="2"/>
  <c r="G17" i="2"/>
  <c r="G18" i="2"/>
  <c r="F28" i="2"/>
  <c r="F29" i="2"/>
  <c r="F30" i="2"/>
  <c r="F31" i="2"/>
  <c r="F32" i="2"/>
  <c r="F33" i="2"/>
  <c r="F34" i="2"/>
  <c r="F50" i="2"/>
  <c r="F49" i="2"/>
  <c r="F27" i="2"/>
  <c r="G9" i="2"/>
  <c r="F24" i="2"/>
  <c r="G6" i="2"/>
  <c r="G4" i="2"/>
  <c r="G5" i="2"/>
  <c r="G7" i="2"/>
  <c r="G8" i="2"/>
  <c r="F21" i="2"/>
  <c r="F22" i="2"/>
  <c r="F23" i="2"/>
  <c r="F25" i="2"/>
  <c r="F26" i="2"/>
  <c r="F41" i="2"/>
  <c r="F42" i="2"/>
  <c r="F43" i="2"/>
  <c r="F44" i="2"/>
  <c r="F45" i="2"/>
  <c r="F46" i="2"/>
  <c r="F47" i="2"/>
  <c r="F48" i="2"/>
  <c r="F51" i="2"/>
  <c r="F52" i="2"/>
  <c r="F53" i="2"/>
  <c r="F54" i="2"/>
  <c r="G56" i="2"/>
  <c r="G57" i="2"/>
  <c r="G58" i="2"/>
  <c r="G60" i="2"/>
  <c r="F61" i="2" l="1"/>
  <c r="H41" i="4" s="1"/>
  <c r="F35" i="2"/>
  <c r="H39" i="4" s="1"/>
  <c r="G35" i="2"/>
  <c r="H40" i="4" s="1"/>
  <c r="G61" i="2"/>
  <c r="H42" i="4" s="1"/>
  <c r="H17" i="4" l="1"/>
  <c r="H43" i="4"/>
  <c r="H18" i="4"/>
  <c r="H21" i="4" l="1"/>
  <c r="F28" i="4" s="1"/>
  <c r="F29" i="4" s="1"/>
  <c r="F26" i="4" s="1"/>
  <c r="I42" i="4"/>
  <c r="I39" i="4"/>
  <c r="I40" i="4"/>
  <c r="I41" i="4"/>
  <c r="F25" i="4" l="1"/>
  <c r="I43" i="4"/>
</calcChain>
</file>

<file path=xl/sharedStrings.xml><?xml version="1.0" encoding="utf-8"?>
<sst xmlns="http://schemas.openxmlformats.org/spreadsheetml/2006/main" count="189" uniqueCount="113">
  <si>
    <t>ROZVODNÉ VEDENIE</t>
  </si>
  <si>
    <t>MONTÁŽ</t>
  </si>
  <si>
    <t>MJ</t>
  </si>
  <si>
    <t>m</t>
  </si>
  <si>
    <t>ks</t>
  </si>
  <si>
    <t>DODÁVKA</t>
  </si>
  <si>
    <t>Položka</t>
  </si>
  <si>
    <t>Názov</t>
  </si>
  <si>
    <t>Množstvo</t>
  </si>
  <si>
    <t xml:space="preserve">MONTÁŽ </t>
  </si>
  <si>
    <t>Ukončenie kábla do 2,5</t>
  </si>
  <si>
    <t>Cena</t>
  </si>
  <si>
    <t>Dodávka</t>
  </si>
  <si>
    <t>Montáž</t>
  </si>
  <si>
    <t xml:space="preserve">ROZVODNÉ VEDENIE - SPOLU  </t>
  </si>
  <si>
    <t xml:space="preserve">Prieraz múrom betónovým  30 cm                                                      </t>
  </si>
  <si>
    <t xml:space="preserve">DODÁVKA </t>
  </si>
  <si>
    <t>Montáž napájacieho zdroja</t>
  </si>
  <si>
    <t>HLASOVÁ SIGNALIZÁCIA POŽIARU</t>
  </si>
  <si>
    <t>HLASOVÁ SIGNALIZÁCIA POŽIARU - SPOLU bez DPH</t>
  </si>
  <si>
    <t>Stropný reproduktor, kovová konštrukcia a mriežka, rýchla montáž pomocou pružných príchytiek,  pripojenie pomocou stláčacej svorkovnice, 6W/100V, odbočky 3W, 1,5W a 0,8W, citlivosť 90dB (1W/1m), frekvenčný rozsah 100 Hz - 18 kHz, D = 180 mm, biele prevedenie. Certifikát EN 54-24</t>
  </si>
  <si>
    <t>1</t>
  </si>
  <si>
    <t>2</t>
  </si>
  <si>
    <t>Osadenie a kompletáž rozvádzača</t>
  </si>
  <si>
    <t xml:space="preserve">Montáž reproduktorovej skrine do 10W                                            </t>
  </si>
  <si>
    <t xml:space="preserve">Prieraz múrom tehlovým  30 cm                                                      </t>
  </si>
  <si>
    <t>Montáž káblovej príchytky jednoradovej d=10</t>
  </si>
  <si>
    <t>Montáž káblovej príchytky dvojradovej d=10</t>
  </si>
  <si>
    <t>Káblová príchytka pre káblový zväzok</t>
  </si>
  <si>
    <t>Montáž kotvy s pož.odolnosťou M6x30</t>
  </si>
  <si>
    <t>Montáž rozťažnej kotvy s pož.odolnosťou 6x40</t>
  </si>
  <si>
    <t xml:space="preserve">Montáž stúpacieho rebríku </t>
  </si>
  <si>
    <t>Montáž držiaku  stúpacieho rebríka</t>
  </si>
  <si>
    <t xml:space="preserve">Montáž strmeňovej príchytky </t>
  </si>
  <si>
    <t>Montáž kotvy s pož.odolnosťou M8x75</t>
  </si>
  <si>
    <t>Káblová príchytka jednoradová d=10 s požiarnou odolnosťou</t>
  </si>
  <si>
    <t>Káblová príchytka dvojradová d=10 s požiarnou odolnosťou</t>
  </si>
  <si>
    <t>Káblová príchytka pre káblový zväzok s požiarnou odolnosťou</t>
  </si>
  <si>
    <t>Kotva s maticou M6x30 s požiarnou odolnosťou</t>
  </si>
  <si>
    <t>Kotva roztiažna 6x40 s požiarnou odolnosťou</t>
  </si>
  <si>
    <t>Rebrík stúpací</t>
  </si>
  <si>
    <t xml:space="preserve">Držiak rebríka trojuholníkový </t>
  </si>
  <si>
    <t xml:space="preserve">Rebríková spojka </t>
  </si>
  <si>
    <t>Skrutka  M8x14</t>
  </si>
  <si>
    <t>Strmeňová príchytka 22-28</t>
  </si>
  <si>
    <t>Kotva M8x75 s požiarnou odolnosťou</t>
  </si>
  <si>
    <t>6</t>
  </si>
  <si>
    <t>7</t>
  </si>
  <si>
    <t>11</t>
  </si>
  <si>
    <t>12</t>
  </si>
  <si>
    <t>13</t>
  </si>
  <si>
    <t>14</t>
  </si>
  <si>
    <r>
      <t xml:space="preserve"> Integrovaný  systém intergujúci funkciu evakuačného a ozvučovacieho systému podľa EN 60849, zabudovaný zosil. 360W/100V, 4 vstupy mikr./linka, 2 BGM vstupy, výstup na 6 zón s nastavením hlasitosti pre každú zónu, 6 x relé na  nútený posluch, alarmové vstupy a výstupy, dva vstupy RJ45 pre pripojenie  4 mikrofónnych pultov/požiarnych panelov do vzdial. 800m, rozšíriteľný do 60 zón (master + 9 x slave),  DSP spracovanie signálov a mix, LCD displej, Net pripojenie, diaľkové programovanie  z PC. </t>
    </r>
    <r>
      <rPr>
        <b/>
        <sz val="10"/>
        <rFont val="Arial"/>
        <family val="2"/>
        <charset val="238"/>
      </rPr>
      <t>Certifikát  EN 54-16</t>
    </r>
  </si>
  <si>
    <r>
      <t xml:space="preserve">Rozširujúca jednotka pre 6 zón, vstavaný zosilňovač 360W/100V, výstup na 6 zón s nastavením hlasitosti pre každú zónu, 6 x relé na  nútený posluch, alarmové vstupy a výstupy. </t>
    </r>
    <r>
      <rPr>
        <b/>
        <sz val="10"/>
        <rFont val="Arial"/>
        <family val="2"/>
        <charset val="238"/>
      </rPr>
      <t>Certifikát  EN 54-16</t>
    </r>
  </si>
  <si>
    <t>Výkonový zosilňovač 1 x 420W/100V, odbočky na 70 a 50V, frekvenčný rozsah 40 Hz - 16 kHz, napájanie 28 Vjs (20 - 40 Vjs), rozmery 482 x 88,4 x 340,5 mm (š x v x h).</t>
  </si>
  <si>
    <t xml:space="preserve">Vstupný modul výkonových zosilňovačov </t>
  </si>
  <si>
    <t>Mikrofónny pult,10 programovateľných tlačidiel pre hlásenie do zón, tlačidlá pre aktivovanie poplach. hlásení a  správ digitál. hlásiča, pripojenie 5 STP káblom (4 páry) do vzdial. 800 m</t>
  </si>
  <si>
    <t>Jednotka zálohového napájania, pri výpadku napájania zosilňovačov pripojí napájanie 24 Vjs z akumulátorov, 6 výstupov 24 Vjs/25 A, zabezpečuje nabíjanie akumulátorov 2 x 12 Vjs.Certifikát EN 54-4.</t>
  </si>
  <si>
    <t>Reproduktorová skrinka 6W/100V, drevená skrinka + kovová mriežka, keramická svorkovnica s tepelnou poistkou, odbočky 3W, 1,5W a 0,8W, citlivosť 94dB (1W/1m), frekvenčný rozsah 100 Hz - 20 kHz, 310(W) × 190(H) × 100(D)mm , biele prevedenie. Certifikát EN 54-24</t>
  </si>
  <si>
    <t>Zvukový projektor pre vonkajšie prostredie, kvalitný prenos hlásenia a hudby, široký frekv. rozsah 150 Hz - 15 kHz, 15W/100V, odbočky 10W a 5W, plastová skrinka IP64, kovová mriežka, citlivosť 97 dB, rozmery366 x 230 x 272 mm (š x v x h), sivá farba, keramická svorkovnica s tepelnou poistkou. Certifikát EN 54-24.</t>
  </si>
  <si>
    <t xml:space="preserve">Stojanový rozvádzač, 45U, 2105x600x800mm </t>
  </si>
  <si>
    <t>Ventilačná jednotka strešná resp. podlahová, 60W, (4x ventilátor) s termostatom</t>
  </si>
  <si>
    <t>19” rozvodný panel 8x230V, prepäťová ochrana, filter, 1.5U, 3m</t>
  </si>
  <si>
    <t>Podstavec s filtrom 600x800mm</t>
  </si>
  <si>
    <t>Kábel F/UTP 4pr AWG LSOH CAT. 5e - B2ca-s1,d1,a1</t>
  </si>
  <si>
    <t>Protipožiarna upchávka stenou/stropom protipožiarnou maltou EI90</t>
  </si>
  <si>
    <t>Montáž káblu F/UTP 4pr AWG LSOH CAT. 5e, v rúrkach, lištách, na povrchu</t>
  </si>
  <si>
    <t>Montáž káblu s požiarnou odolnosťou CHKE-V 2x1,5 v rúrkach, lištách, na povrchu</t>
  </si>
  <si>
    <t>Kábel s požiarnou odolnosťou CHKE-V 2x1,5 B2ca-s1,d1,a1</t>
  </si>
  <si>
    <t>Protipožiarna malta (20kg)</t>
  </si>
  <si>
    <t>Olovená kyselinová batéria so životnosťou min. 8 rokov 12V/38Ah 197x165x170 mm (dĺžka x šírka x výška), 14kg</t>
  </si>
  <si>
    <t xml:space="preserve">Montáž, zapojenie rozhlasovej ústredne </t>
  </si>
  <si>
    <t>Východisková revízia systému hlasovej signalizácie požiaru</t>
  </si>
  <si>
    <t>Položkový rozpočet stavby</t>
  </si>
  <si>
    <t>Stavba:</t>
  </si>
  <si>
    <t>NsP Topoľčany - 2.NP - Centrálna sterilizácia a operačné sály</t>
  </si>
  <si>
    <t>Objekt:</t>
  </si>
  <si>
    <t>SO 01</t>
  </si>
  <si>
    <t>Centrálna sterilizácia a operačné sály</t>
  </si>
  <si>
    <t>Rozpočet:</t>
  </si>
  <si>
    <t>Objednávateľ:</t>
  </si>
  <si>
    <t>IČO:</t>
  </si>
  <si>
    <t>DIČ:</t>
  </si>
  <si>
    <t>Projektant:</t>
  </si>
  <si>
    <t>Zhotoviteľ:</t>
  </si>
  <si>
    <t>Vypracoval:</t>
  </si>
  <si>
    <t>Rozpis ceny</t>
  </si>
  <si>
    <t>Celkom</t>
  </si>
  <si>
    <t>HSV</t>
  </si>
  <si>
    <t>PSV</t>
  </si>
  <si>
    <t>MON</t>
  </si>
  <si>
    <t>Vedľajšie náklady</t>
  </si>
  <si>
    <t>Ostatné náklady</t>
  </si>
  <si>
    <t>Rekapitulácia daní</t>
  </si>
  <si>
    <t>Základ pre zníženú DPH</t>
  </si>
  <si>
    <t>%</t>
  </si>
  <si>
    <t>EUR</t>
  </si>
  <si>
    <t xml:space="preserve">Znížená DPH </t>
  </si>
  <si>
    <t>Základ pre základnú DPH</t>
  </si>
  <si>
    <t xml:space="preserve">Základná DPH </t>
  </si>
  <si>
    <t>Cena celkom bez DPH</t>
  </si>
  <si>
    <t>Cena celkom s DPH</t>
  </si>
  <si>
    <t>v</t>
  </si>
  <si>
    <t>Za zhotoviteľa</t>
  </si>
  <si>
    <t>Za objednávateľa</t>
  </si>
  <si>
    <t>Rekapitulácia dielov</t>
  </si>
  <si>
    <t>Číslo</t>
  </si>
  <si>
    <t>Poznámka</t>
  </si>
  <si>
    <t>Hlasová signalizácia požiaru</t>
  </si>
  <si>
    <t>E1.14</t>
  </si>
  <si>
    <t>dňa</t>
  </si>
  <si>
    <t>hod</t>
  </si>
  <si>
    <t>Poznámky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</si>
</sst>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K_č_-;\-* #,##0\ _K_č_-;_-* &quot;-&quot;\ _K_č_-;_-@_-"/>
  </numFmts>
  <fonts count="2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Helv"/>
    </font>
    <font>
      <sz val="10"/>
      <name val="Arial CE"/>
      <family val="2"/>
      <charset val="238"/>
    </font>
    <font>
      <sz val="10"/>
      <color indexed="8"/>
      <name val="Arial CE"/>
      <charset val="238"/>
    </font>
    <font>
      <sz val="9"/>
      <name val="Arial"/>
      <family val="2"/>
    </font>
    <font>
      <b/>
      <sz val="10"/>
      <name val="Arial CE"/>
      <family val="2"/>
      <charset val="238"/>
    </font>
    <font>
      <sz val="10"/>
      <name val="Arial CE"/>
      <charset val="238"/>
    </font>
    <font>
      <b/>
      <sz val="9"/>
      <name val="Arial CE"/>
      <family val="2"/>
      <charset val="238"/>
    </font>
    <font>
      <sz val="10"/>
      <name val="Arial"/>
      <family val="2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3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164" fontId="7" fillId="0" borderId="0" applyFont="0" applyFill="0" applyBorder="0" applyAlignment="0" applyProtection="0"/>
    <xf numFmtId="0" fontId="8" fillId="0" borderId="1" applyProtection="0">
      <alignment horizontal="center" vertical="top" wrapText="1"/>
    </xf>
    <xf numFmtId="0" fontId="2" fillId="0" borderId="0"/>
    <xf numFmtId="0" fontId="2" fillId="0" borderId="0"/>
    <xf numFmtId="0" fontId="5" fillId="0" borderId="0"/>
    <xf numFmtId="0" fontId="2" fillId="0" borderId="0"/>
    <xf numFmtId="0" fontId="10" fillId="0" borderId="0"/>
    <xf numFmtId="0" fontId="5" fillId="0" borderId="0"/>
    <xf numFmtId="0" fontId="9" fillId="0" borderId="0" applyFont="0"/>
    <xf numFmtId="0" fontId="5" fillId="0" borderId="0"/>
    <xf numFmtId="0" fontId="5" fillId="0" borderId="0"/>
  </cellStyleXfs>
  <cellXfs count="250">
    <xf numFmtId="0" fontId="0" fillId="0" borderId="0" xfId="0"/>
    <xf numFmtId="1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" fontId="3" fillId="0" borderId="2" xfId="0" applyNumberFormat="1" applyFont="1" applyBorder="1" applyAlignment="1">
      <alignment horizontal="left"/>
    </xf>
    <xf numFmtId="1" fontId="4" fillId="0" borderId="2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" fontId="3" fillId="0" borderId="2" xfId="6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1" fontId="3" fillId="0" borderId="2" xfId="0" applyNumberFormat="1" applyFont="1" applyBorder="1" applyAlignment="1"/>
    <xf numFmtId="1" fontId="4" fillId="0" borderId="0" xfId="0" applyNumberFormat="1" applyFont="1" applyAlignment="1"/>
    <xf numFmtId="1" fontId="3" fillId="0" borderId="0" xfId="0" applyNumberFormat="1" applyFont="1" applyAlignment="1"/>
    <xf numFmtId="0" fontId="3" fillId="0" borderId="0" xfId="0" applyFont="1" applyAlignment="1"/>
    <xf numFmtId="0" fontId="4" fillId="0" borderId="2" xfId="0" applyFont="1" applyBorder="1" applyAlignment="1">
      <alignment horizontal="left"/>
    </xf>
    <xf numFmtId="0" fontId="3" fillId="0" borderId="2" xfId="0" applyFont="1" applyBorder="1" applyAlignment="1"/>
    <xf numFmtId="1" fontId="4" fillId="0" borderId="2" xfId="0" applyNumberFormat="1" applyFont="1" applyBorder="1" applyAlignment="1"/>
    <xf numFmtId="0" fontId="4" fillId="0" borderId="0" xfId="0" applyFont="1" applyAlignment="1"/>
    <xf numFmtId="0" fontId="4" fillId="0" borderId="2" xfId="0" applyFont="1" applyBorder="1" applyAlignment="1"/>
    <xf numFmtId="0" fontId="6" fillId="0" borderId="2" xfId="0" applyFont="1" applyFill="1" applyBorder="1" applyAlignment="1">
      <alignment horizontal="left" vertical="center"/>
    </xf>
    <xf numFmtId="1" fontId="2" fillId="0" borderId="2" xfId="0" applyNumberFormat="1" applyFont="1" applyBorder="1" applyAlignment="1"/>
    <xf numFmtId="1" fontId="2" fillId="0" borderId="2" xfId="0" applyNumberFormat="1" applyFont="1" applyBorder="1" applyAlignment="1">
      <alignment horizontal="center"/>
    </xf>
    <xf numFmtId="1" fontId="4" fillId="0" borderId="0" xfId="0" applyNumberFormat="1" applyFont="1" applyBorder="1" applyAlignment="1"/>
    <xf numFmtId="1" fontId="3" fillId="0" borderId="2" xfId="0" applyNumberFormat="1" applyFont="1" applyBorder="1"/>
    <xf numFmtId="4" fontId="3" fillId="0" borderId="2" xfId="0" applyNumberFormat="1" applyFont="1" applyBorder="1" applyAlignment="1">
      <alignment horizontal="right"/>
    </xf>
    <xf numFmtId="4" fontId="3" fillId="0" borderId="2" xfId="0" applyNumberFormat="1" applyFont="1" applyBorder="1"/>
    <xf numFmtId="0" fontId="3" fillId="0" borderId="0" xfId="0" applyFont="1"/>
    <xf numFmtId="4" fontId="3" fillId="0" borderId="0" xfId="0" applyNumberFormat="1" applyFont="1" applyAlignment="1">
      <alignment horizontal="right"/>
    </xf>
    <xf numFmtId="4" fontId="4" fillId="0" borderId="2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/>
    <xf numFmtId="4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" fontId="3" fillId="0" borderId="2" xfId="0" applyNumberFormat="1" applyFont="1" applyBorder="1" applyAlignment="1">
      <alignment wrapText="1"/>
    </xf>
    <xf numFmtId="4" fontId="3" fillId="0" borderId="2" xfId="0" applyNumberFormat="1" applyFont="1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" fontId="2" fillId="0" borderId="2" xfId="0" applyNumberFormat="1" applyFont="1" applyBorder="1"/>
    <xf numFmtId="0" fontId="2" fillId="0" borderId="2" xfId="0" applyFont="1" applyBorder="1"/>
    <xf numFmtId="1" fontId="2" fillId="0" borderId="2" xfId="0" applyNumberFormat="1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0" xfId="0" applyFont="1" applyAlignment="1"/>
    <xf numFmtId="1" fontId="2" fillId="0" borderId="2" xfId="6" applyNumberFormat="1" applyFont="1" applyBorder="1" applyAlignment="1">
      <alignment horizontal="center"/>
    </xf>
    <xf numFmtId="1" fontId="2" fillId="0" borderId="2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6" fillId="0" borderId="2" xfId="8" applyFont="1" applyFill="1" applyBorder="1" applyAlignment="1">
      <alignment horizontal="left" vertical="center"/>
    </xf>
    <xf numFmtId="4" fontId="2" fillId="0" borderId="2" xfId="0" applyNumberFormat="1" applyFont="1" applyBorder="1" applyAlignment="1">
      <alignment wrapText="1"/>
    </xf>
    <xf numFmtId="0" fontId="9" fillId="0" borderId="4" xfId="7" applyFont="1" applyFill="1" applyBorder="1" applyAlignment="1">
      <alignment horizontal="left"/>
    </xf>
    <xf numFmtId="1" fontId="4" fillId="0" borderId="2" xfId="6" applyNumberFormat="1" applyFont="1" applyBorder="1"/>
    <xf numFmtId="0" fontId="11" fillId="0" borderId="2" xfId="7" applyFont="1" applyFill="1" applyBorder="1" applyAlignment="1">
      <alignment horizontal="center"/>
    </xf>
    <xf numFmtId="0" fontId="11" fillId="0" borderId="2" xfId="7" applyFont="1" applyFill="1" applyBorder="1"/>
    <xf numFmtId="0" fontId="2" fillId="0" borderId="0" xfId="4" applyBorder="1"/>
    <xf numFmtId="0" fontId="2" fillId="0" borderId="0" xfId="4"/>
    <xf numFmtId="0" fontId="6" fillId="0" borderId="2" xfId="11" applyNumberFormat="1" applyFont="1" applyBorder="1" applyAlignment="1">
      <alignment horizontal="left"/>
    </xf>
    <xf numFmtId="0" fontId="2" fillId="0" borderId="2" xfId="7" applyFont="1" applyFill="1" applyBorder="1" applyAlignment="1">
      <alignment horizontal="center"/>
    </xf>
    <xf numFmtId="0" fontId="2" fillId="0" borderId="2" xfId="11" applyFont="1" applyBorder="1" applyAlignment="1">
      <alignment vertical="top" wrapText="1"/>
    </xf>
    <xf numFmtId="0" fontId="2" fillId="0" borderId="2" xfId="7" applyFont="1" applyFill="1" applyBorder="1"/>
    <xf numFmtId="0" fontId="4" fillId="0" borderId="2" xfId="7" applyFont="1" applyFill="1" applyBorder="1"/>
    <xf numFmtId="4" fontId="2" fillId="0" borderId="2" xfId="7" applyNumberFormat="1" applyFont="1" applyFill="1" applyBorder="1"/>
    <xf numFmtId="49" fontId="12" fillId="0" borderId="2" xfId="0" applyNumberFormat="1" applyFont="1" applyFill="1" applyBorder="1" applyAlignment="1" applyProtection="1">
      <alignment horizontal="left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0" xfId="0" applyFont="1" applyAlignment="1"/>
    <xf numFmtId="0" fontId="2" fillId="0" borderId="2" xfId="0" applyFont="1" applyBorder="1" applyAlignment="1">
      <alignment horizontal="center" wrapText="1"/>
    </xf>
    <xf numFmtId="1" fontId="4" fillId="0" borderId="2" xfId="6" applyNumberFormat="1" applyFont="1" applyBorder="1" applyAlignment="1">
      <alignment horizontal="left" wrapText="1"/>
    </xf>
    <xf numFmtId="0" fontId="2" fillId="0" borderId="2" xfId="6" applyFont="1" applyBorder="1" applyAlignment="1">
      <alignment wrapText="1"/>
    </xf>
    <xf numFmtId="1" fontId="2" fillId="0" borderId="2" xfId="6" applyNumberFormat="1" applyFont="1" applyBorder="1" applyAlignment="1">
      <alignment wrapText="1"/>
    </xf>
    <xf numFmtId="1" fontId="2" fillId="0" borderId="2" xfId="6" applyNumberFormat="1" applyFont="1" applyBorder="1" applyAlignment="1">
      <alignment horizontal="center" wrapText="1"/>
    </xf>
    <xf numFmtId="4" fontId="4" fillId="0" borderId="2" xfId="0" applyNumberFormat="1" applyFont="1" applyBorder="1" applyAlignment="1">
      <alignment wrapText="1"/>
    </xf>
    <xf numFmtId="0" fontId="2" fillId="0" borderId="0" xfId="6" applyFont="1" applyAlignment="1">
      <alignment wrapText="1"/>
    </xf>
    <xf numFmtId="0" fontId="2" fillId="0" borderId="2" xfId="0" applyFont="1" applyFill="1" applyBorder="1" applyAlignment="1">
      <alignment wrapText="1"/>
    </xf>
    <xf numFmtId="1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1" fontId="2" fillId="0" borderId="5" xfId="4" applyNumberFormat="1" applyBorder="1"/>
    <xf numFmtId="4" fontId="2" fillId="0" borderId="5" xfId="4" applyNumberFormat="1" applyBorder="1"/>
    <xf numFmtId="1" fontId="2" fillId="0" borderId="5" xfId="4" applyNumberFormat="1" applyBorder="1" applyAlignment="1">
      <alignment horizontal="center"/>
    </xf>
    <xf numFmtId="3" fontId="2" fillId="0" borderId="5" xfId="4" applyNumberFormat="1" applyBorder="1"/>
    <xf numFmtId="0" fontId="11" fillId="0" borderId="5" xfId="7" applyFont="1" applyFill="1" applyBorder="1" applyAlignment="1">
      <alignment horizontal="center"/>
    </xf>
    <xf numFmtId="49" fontId="2" fillId="0" borderId="2" xfId="5" applyNumberFormat="1" applyFont="1" applyFill="1" applyBorder="1" applyAlignment="1" applyProtection="1">
      <alignment horizontal="left" vertical="top" wrapText="1"/>
      <protection locked="0" hidden="1"/>
    </xf>
    <xf numFmtId="49" fontId="2" fillId="0" borderId="2" xfId="11" applyNumberFormat="1" applyFont="1" applyFill="1" applyBorder="1" applyAlignment="1" applyProtection="1">
      <alignment horizontal="left" vertical="top" wrapText="1"/>
      <protection locked="0" hidden="1"/>
    </xf>
    <xf numFmtId="0" fontId="2" fillId="0" borderId="2" xfId="10" applyFont="1" applyBorder="1" applyAlignment="1">
      <alignment vertical="top" wrapText="1"/>
    </xf>
    <xf numFmtId="0" fontId="6" fillId="0" borderId="2" xfId="0" applyFont="1" applyBorder="1" applyAlignment="1"/>
    <xf numFmtId="0" fontId="2" fillId="0" borderId="2" xfId="5" applyFont="1" applyBorder="1" applyAlignment="1">
      <alignment horizontal="left"/>
    </xf>
    <xf numFmtId="0" fontId="2" fillId="0" borderId="2" xfId="5" applyFont="1" applyBorder="1" applyAlignment="1">
      <alignment horizontal="left" vertical="top"/>
    </xf>
    <xf numFmtId="1" fontId="2" fillId="0" borderId="2" xfId="3" applyNumberFormat="1" applyFont="1" applyBorder="1" applyAlignment="1">
      <alignment wrapText="1"/>
    </xf>
    <xf numFmtId="1" fontId="2" fillId="0" borderId="2" xfId="3" applyNumberFormat="1" applyFont="1" applyBorder="1" applyAlignment="1"/>
    <xf numFmtId="0" fontId="14" fillId="2" borderId="9" xfId="0" applyFont="1" applyFill="1" applyBorder="1" applyAlignment="1">
      <alignment horizontal="left" vertical="center" indent="1"/>
    </xf>
    <xf numFmtId="0" fontId="0" fillId="2" borderId="0" xfId="0" applyFill="1" applyBorder="1"/>
    <xf numFmtId="0" fontId="0" fillId="2" borderId="9" xfId="0" applyFont="1" applyFill="1" applyBorder="1" applyAlignment="1">
      <alignment horizontal="left" vertical="center" indent="1"/>
    </xf>
    <xf numFmtId="49" fontId="16" fillId="2" borderId="0" xfId="0" applyNumberFormat="1" applyFont="1" applyFill="1" applyBorder="1" applyAlignment="1">
      <alignment horizontal="left" vertical="center"/>
    </xf>
    <xf numFmtId="0" fontId="0" fillId="2" borderId="13" xfId="0" applyFont="1" applyFill="1" applyBorder="1" applyAlignment="1">
      <alignment horizontal="left" vertical="center" indent="1"/>
    </xf>
    <xf numFmtId="0" fontId="0" fillId="2" borderId="14" xfId="0" applyFont="1" applyFill="1" applyBorder="1"/>
    <xf numFmtId="49" fontId="16" fillId="2" borderId="14" xfId="0" applyNumberFormat="1" applyFont="1" applyFill="1" applyBorder="1" applyAlignment="1">
      <alignment horizontal="left" vertical="center"/>
    </xf>
    <xf numFmtId="0" fontId="0" fillId="0" borderId="9" xfId="0" applyFont="1" applyBorder="1" applyAlignment="1">
      <alignment horizontal="left" vertical="center" indent="1"/>
    </xf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12" xfId="0" applyBorder="1" applyAlignment="1"/>
    <xf numFmtId="0" fontId="16" fillId="0" borderId="9" xfId="0" applyFont="1" applyBorder="1" applyAlignment="1">
      <alignment horizontal="left" vertical="center" indent="1"/>
    </xf>
    <xf numFmtId="0" fontId="16" fillId="0" borderId="13" xfId="0" applyFont="1" applyBorder="1" applyAlignment="1">
      <alignment horizontal="left" vertical="center" indent="1"/>
    </xf>
    <xf numFmtId="0" fontId="16" fillId="0" borderId="14" xfId="0" applyFont="1" applyBorder="1" applyAlignment="1">
      <alignment horizontal="right" vertical="center"/>
    </xf>
    <xf numFmtId="0" fontId="16" fillId="0" borderId="14" xfId="0" applyFont="1" applyBorder="1" applyAlignment="1">
      <alignment horizontal="left" vertical="center"/>
    </xf>
    <xf numFmtId="0" fontId="16" fillId="0" borderId="14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15" xfId="0" applyBorder="1" applyAlignment="1"/>
    <xf numFmtId="0" fontId="16" fillId="0" borderId="0" xfId="0" applyFont="1" applyFill="1" applyBorder="1" applyAlignment="1">
      <alignment horizontal="left" vertical="center"/>
    </xf>
    <xf numFmtId="0" fontId="0" fillId="0" borderId="0" xfId="0" applyBorder="1" applyAlignment="1"/>
    <xf numFmtId="0" fontId="0" fillId="0" borderId="9" xfId="0" applyBorder="1"/>
    <xf numFmtId="0" fontId="0" fillId="0" borderId="13" xfId="0" applyBorder="1" applyAlignment="1">
      <alignment horizontal="left" indent="1"/>
    </xf>
    <xf numFmtId="0" fontId="16" fillId="0" borderId="14" xfId="0" applyFont="1" applyFill="1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/>
    <xf numFmtId="0" fontId="0" fillId="0" borderId="14" xfId="0" applyBorder="1" applyAlignment="1">
      <alignment horizontal="right"/>
    </xf>
    <xf numFmtId="0" fontId="0" fillId="0" borderId="14" xfId="0" applyFont="1" applyBorder="1" applyAlignment="1">
      <alignment horizontal="right" vertical="center"/>
    </xf>
    <xf numFmtId="0" fontId="0" fillId="0" borderId="16" xfId="0" applyFont="1" applyBorder="1" applyAlignment="1">
      <alignment horizontal="left" vertical="top" indent="1"/>
    </xf>
    <xf numFmtId="0" fontId="0" fillId="0" borderId="10" xfId="0" applyBorder="1" applyAlignment="1">
      <alignment vertical="top"/>
    </xf>
    <xf numFmtId="0" fontId="16" fillId="0" borderId="10" xfId="0" applyFont="1" applyFill="1" applyBorder="1" applyAlignment="1">
      <alignment horizontal="left" vertical="top"/>
    </xf>
    <xf numFmtId="0" fontId="16" fillId="0" borderId="10" xfId="0" applyFont="1" applyBorder="1" applyAlignment="1">
      <alignment vertical="center"/>
    </xf>
    <xf numFmtId="0" fontId="0" fillId="0" borderId="10" xfId="0" applyFont="1" applyBorder="1" applyAlignment="1">
      <alignment horizontal="right" vertical="center"/>
    </xf>
    <xf numFmtId="0" fontId="0" fillId="0" borderId="11" xfId="0" applyBorder="1" applyAlignment="1"/>
    <xf numFmtId="0" fontId="0" fillId="0" borderId="14" xfId="0" applyBorder="1" applyAlignment="1">
      <alignment horizontal="left"/>
    </xf>
    <xf numFmtId="0" fontId="0" fillId="0" borderId="17" xfId="0" applyBorder="1" applyAlignment="1">
      <alignment horizontal="left" vertical="center" indent="1"/>
    </xf>
    <xf numFmtId="0" fontId="0" fillId="0" borderId="18" xfId="0" applyBorder="1" applyAlignment="1">
      <alignment horizontal="left" vertical="center"/>
    </xf>
    <xf numFmtId="0" fontId="0" fillId="0" borderId="18" xfId="0" applyBorder="1"/>
    <xf numFmtId="0" fontId="16" fillId="0" borderId="17" xfId="0" applyFont="1" applyBorder="1" applyAlignment="1">
      <alignment horizontal="left" vertical="center" indent="1"/>
    </xf>
    <xf numFmtId="0" fontId="16" fillId="0" borderId="18" xfId="0" applyFont="1" applyBorder="1" applyAlignment="1">
      <alignment horizontal="left" vertical="center"/>
    </xf>
    <xf numFmtId="0" fontId="16" fillId="0" borderId="18" xfId="0" applyFont="1" applyBorder="1"/>
    <xf numFmtId="0" fontId="0" fillId="0" borderId="17" xfId="0" applyBorder="1" applyAlignment="1">
      <alignment horizontal="left" indent="1"/>
    </xf>
    <xf numFmtId="1" fontId="16" fillId="0" borderId="18" xfId="0" applyNumberFormat="1" applyFont="1" applyBorder="1" applyAlignment="1">
      <alignment horizontal="right" vertical="center"/>
    </xf>
    <xf numFmtId="0" fontId="0" fillId="0" borderId="18" xfId="0" applyBorder="1" applyAlignment="1">
      <alignment horizontal="left" vertical="center" indent="1"/>
    </xf>
    <xf numFmtId="0" fontId="16" fillId="0" borderId="18" xfId="0" applyFont="1" applyBorder="1" applyAlignment="1">
      <alignment vertical="center"/>
    </xf>
    <xf numFmtId="49" fontId="0" fillId="0" borderId="21" xfId="0" applyNumberFormat="1" applyFont="1" applyBorder="1" applyAlignment="1">
      <alignment horizontal="left" vertical="center"/>
    </xf>
    <xf numFmtId="1" fontId="16" fillId="0" borderId="19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0" fontId="0" fillId="0" borderId="14" xfId="0" applyBorder="1" applyAlignment="1">
      <alignment horizontal="left" vertical="center"/>
    </xf>
    <xf numFmtId="0" fontId="0" fillId="0" borderId="14" xfId="0" applyBorder="1"/>
    <xf numFmtId="1" fontId="16" fillId="0" borderId="2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vertical="center" indent="1"/>
    </xf>
    <xf numFmtId="49" fontId="0" fillId="0" borderId="15" xfId="0" applyNumberFormat="1" applyFont="1" applyBorder="1" applyAlignment="1">
      <alignment horizontal="left" vertical="center"/>
    </xf>
    <xf numFmtId="0" fontId="0" fillId="0" borderId="9" xfId="0" applyBorder="1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49" fontId="0" fillId="0" borderId="12" xfId="0" applyNumberFormat="1" applyFont="1" applyBorder="1" applyAlignment="1">
      <alignment horizontal="left" vertical="center"/>
    </xf>
    <xf numFmtId="0" fontId="19" fillId="2" borderId="23" xfId="0" applyFont="1" applyFill="1" applyBorder="1" applyAlignment="1">
      <alignment horizontal="left" vertical="center" indent="1"/>
    </xf>
    <xf numFmtId="0" fontId="9" fillId="2" borderId="24" xfId="0" applyFont="1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4" fontId="19" fillId="2" borderId="24" xfId="0" applyNumberFormat="1" applyFont="1" applyFill="1" applyBorder="1" applyAlignment="1">
      <alignment horizontal="left" vertical="center"/>
    </xf>
    <xf numFmtId="49" fontId="0" fillId="2" borderId="25" xfId="0" applyNumberFormat="1" applyFill="1" applyBorder="1" applyAlignment="1">
      <alignment horizontal="left" vertical="center"/>
    </xf>
    <xf numFmtId="0" fontId="0" fillId="2" borderId="24" xfId="0" applyFill="1" applyBorder="1"/>
    <xf numFmtId="49" fontId="16" fillId="2" borderId="25" xfId="0" applyNumberFormat="1" applyFont="1" applyFill="1" applyBorder="1" applyAlignment="1">
      <alignment horizontal="left" vertical="center"/>
    </xf>
    <xf numFmtId="0" fontId="0" fillId="0" borderId="12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16" fillId="0" borderId="14" xfId="0" applyFont="1" applyBorder="1" applyAlignment="1">
      <alignment vertical="top"/>
    </xf>
    <xf numFmtId="14" fontId="16" fillId="0" borderId="14" xfId="0" applyNumberFormat="1" applyFont="1" applyBorder="1" applyAlignment="1">
      <alignment horizontal="center" vertical="top"/>
    </xf>
    <xf numFmtId="0" fontId="16" fillId="0" borderId="9" xfId="0" applyFont="1" applyBorder="1"/>
    <xf numFmtId="0" fontId="16" fillId="0" borderId="0" xfId="0" applyFont="1" applyBorder="1"/>
    <xf numFmtId="0" fontId="16" fillId="0" borderId="12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26" xfId="0" applyBorder="1"/>
    <xf numFmtId="0" fontId="0" fillId="0" borderId="27" xfId="0" applyBorder="1"/>
    <xf numFmtId="0" fontId="0" fillId="0" borderId="27" xfId="0" applyBorder="1" applyAlignment="1"/>
    <xf numFmtId="0" fontId="0" fillId="0" borderId="28" xfId="0" applyBorder="1" applyAlignment="1">
      <alignment horizontal="right"/>
    </xf>
    <xf numFmtId="0" fontId="15" fillId="0" borderId="0" xfId="0" applyFont="1"/>
    <xf numFmtId="0" fontId="21" fillId="3" borderId="19" xfId="0" applyFont="1" applyFill="1" applyBorder="1" applyAlignment="1">
      <alignment horizontal="center" vertical="center" wrapText="1"/>
    </xf>
    <xf numFmtId="0" fontId="21" fillId="3" borderId="18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49" fontId="22" fillId="0" borderId="19" xfId="0" applyNumberFormat="1" applyFont="1" applyBorder="1" applyAlignment="1">
      <alignment vertical="center"/>
    </xf>
    <xf numFmtId="4" fontId="22" fillId="0" borderId="3" xfId="0" applyNumberFormat="1" applyFont="1" applyBorder="1" applyAlignment="1">
      <alignment vertical="center"/>
    </xf>
    <xf numFmtId="3" fontId="22" fillId="0" borderId="3" xfId="0" applyNumberFormat="1" applyFont="1" applyBorder="1" applyAlignment="1">
      <alignment vertical="center"/>
    </xf>
    <xf numFmtId="0" fontId="22" fillId="2" borderId="19" xfId="0" applyFont="1" applyFill="1" applyBorder="1" applyAlignment="1">
      <alignment vertical="center"/>
    </xf>
    <xf numFmtId="0" fontId="22" fillId="2" borderId="18" xfId="0" applyFont="1" applyFill="1" applyBorder="1" applyAlignment="1">
      <alignment vertical="center"/>
    </xf>
    <xf numFmtId="4" fontId="22" fillId="2" borderId="3" xfId="0" applyNumberFormat="1" applyFont="1" applyFill="1" applyBorder="1" applyAlignment="1">
      <alignment vertical="center"/>
    </xf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49" fontId="22" fillId="0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" fontId="22" fillId="0" borderId="19" xfId="0" applyNumberFormat="1" applyFont="1" applyBorder="1" applyAlignment="1">
      <alignment vertical="center" wrapText="1"/>
    </xf>
    <xf numFmtId="0" fontId="22" fillId="0" borderId="18" xfId="0" applyNumberFormat="1" applyFont="1" applyBorder="1" applyAlignment="1">
      <alignment vertical="center" wrapText="1"/>
    </xf>
    <xf numFmtId="4" fontId="22" fillId="0" borderId="19" xfId="0" applyNumberFormat="1" applyFont="1" applyBorder="1" applyAlignment="1">
      <alignment horizontal="left" vertical="center"/>
    </xf>
    <xf numFmtId="4" fontId="22" fillId="0" borderId="18" xfId="0" applyNumberFormat="1" applyFont="1" applyBorder="1" applyAlignment="1">
      <alignment horizontal="left" vertical="center"/>
    </xf>
    <xf numFmtId="4" fontId="22" fillId="0" borderId="20" xfId="0" applyNumberFormat="1" applyFont="1" applyBorder="1" applyAlignment="1">
      <alignment horizontal="left" vertical="center"/>
    </xf>
    <xf numFmtId="4" fontId="22" fillId="2" borderId="19" xfId="0" applyNumberFormat="1" applyFont="1" applyFill="1" applyBorder="1" applyAlignment="1">
      <alignment horizontal="center" vertical="center"/>
    </xf>
    <xf numFmtId="4" fontId="22" fillId="2" borderId="18" xfId="0" applyNumberFormat="1" applyFont="1" applyFill="1" applyBorder="1" applyAlignment="1">
      <alignment horizontal="center" vertical="center"/>
    </xf>
    <xf numFmtId="4" fontId="22" fillId="2" borderId="20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1" fillId="3" borderId="19" xfId="0" applyFont="1" applyFill="1" applyBorder="1" applyAlignment="1">
      <alignment horizontal="center" vertical="center" wrapText="1"/>
    </xf>
    <xf numFmtId="0" fontId="21" fillId="3" borderId="18" xfId="0" applyFont="1" applyFill="1" applyBorder="1" applyAlignment="1">
      <alignment horizontal="center" vertical="center" wrapText="1"/>
    </xf>
    <xf numFmtId="0" fontId="21" fillId="3" borderId="20" xfId="0" applyFont="1" applyFill="1" applyBorder="1" applyAlignment="1">
      <alignment horizontal="center" vertical="center" wrapText="1"/>
    </xf>
    <xf numFmtId="4" fontId="18" fillId="0" borderId="19" xfId="0" applyNumberFormat="1" applyFont="1" applyBorder="1" applyAlignment="1">
      <alignment horizontal="right" vertical="center"/>
    </xf>
    <xf numFmtId="4" fontId="18" fillId="0" borderId="18" xfId="0" applyNumberFormat="1" applyFont="1" applyBorder="1" applyAlignment="1">
      <alignment horizontal="right" vertical="center"/>
    </xf>
    <xf numFmtId="4" fontId="18" fillId="0" borderId="10" xfId="0" applyNumberFormat="1" applyFont="1" applyBorder="1" applyAlignment="1">
      <alignment horizontal="right" vertical="center"/>
    </xf>
    <xf numFmtId="4" fontId="20" fillId="2" borderId="24" xfId="0" applyNumberFormat="1" applyFont="1" applyFill="1" applyBorder="1" applyAlignment="1">
      <alignment horizontal="right" vertical="center"/>
    </xf>
    <xf numFmtId="2" fontId="20" fillId="2" borderId="24" xfId="0" applyNumberFormat="1" applyFont="1" applyFill="1" applyBorder="1" applyAlignment="1">
      <alignment horizontal="right" vertical="center"/>
    </xf>
    <xf numFmtId="0" fontId="16" fillId="0" borderId="1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" fontId="17" fillId="0" borderId="19" xfId="0" applyNumberFormat="1" applyFont="1" applyBorder="1" applyAlignment="1">
      <alignment horizontal="right" vertical="center" indent="1"/>
    </xf>
    <xf numFmtId="4" fontId="17" fillId="0" borderId="20" xfId="0" applyNumberFormat="1" applyFont="1" applyBorder="1" applyAlignment="1">
      <alignment horizontal="right" vertical="center" indent="1"/>
    </xf>
    <xf numFmtId="4" fontId="17" fillId="0" borderId="21" xfId="0" applyNumberFormat="1" applyFont="1" applyBorder="1" applyAlignment="1">
      <alignment horizontal="right" vertical="center" indent="1"/>
    </xf>
    <xf numFmtId="4" fontId="18" fillId="0" borderId="19" xfId="0" applyNumberFormat="1" applyFont="1" applyBorder="1" applyAlignment="1">
      <alignment horizontal="right" vertical="center" indent="1"/>
    </xf>
    <xf numFmtId="4" fontId="18" fillId="0" borderId="20" xfId="0" applyNumberFormat="1" applyFont="1" applyBorder="1" applyAlignment="1">
      <alignment horizontal="right" vertical="center" indent="1"/>
    </xf>
    <xf numFmtId="4" fontId="18" fillId="0" borderId="21" xfId="0" applyNumberFormat="1" applyFont="1" applyBorder="1" applyAlignment="1">
      <alignment horizontal="right" vertical="center" indent="1"/>
    </xf>
    <xf numFmtId="4" fontId="18" fillId="0" borderId="19" xfId="0" applyNumberFormat="1" applyFont="1" applyBorder="1" applyAlignment="1">
      <alignment vertical="center"/>
    </xf>
    <xf numFmtId="4" fontId="18" fillId="0" borderId="18" xfId="0" applyNumberFormat="1" applyFont="1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1" fontId="0" fillId="0" borderId="14" xfId="0" applyNumberFormat="1" applyFont="1" applyBorder="1" applyAlignment="1">
      <alignment horizontal="right" indent="1"/>
    </xf>
    <xf numFmtId="0" fontId="0" fillId="0" borderId="14" xfId="0" applyFont="1" applyBorder="1" applyAlignment="1">
      <alignment horizontal="right" indent="1"/>
    </xf>
    <xf numFmtId="0" fontId="0" fillId="0" borderId="15" xfId="0" applyFont="1" applyBorder="1" applyAlignment="1">
      <alignment horizontal="right" indent="1"/>
    </xf>
    <xf numFmtId="0" fontId="16" fillId="0" borderId="0" xfId="0" applyFont="1" applyBorder="1" applyAlignment="1">
      <alignment horizontal="left" vertical="center"/>
    </xf>
    <xf numFmtId="49" fontId="18" fillId="2" borderId="10" xfId="0" applyNumberFormat="1" applyFont="1" applyFill="1" applyBorder="1" applyAlignment="1">
      <alignment horizontal="left" vertical="center" wrapText="1"/>
    </xf>
    <xf numFmtId="49" fontId="18" fillId="2" borderId="11" xfId="0" applyNumberFormat="1" applyFont="1" applyFill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49" fontId="16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12" xfId="0" applyFill="1" applyBorder="1" applyAlignment="1">
      <alignment wrapText="1"/>
    </xf>
    <xf numFmtId="49" fontId="16" fillId="2" borderId="14" xfId="0" applyNumberFormat="1" applyFont="1" applyFill="1" applyBorder="1" applyAlignment="1">
      <alignment horizontal="left" vertical="center" wrapText="1"/>
    </xf>
    <xf numFmtId="0" fontId="16" fillId="2" borderId="14" xfId="0" applyFont="1" applyFill="1" applyBorder="1" applyAlignment="1">
      <alignment horizontal="left" vertical="center" wrapText="1"/>
    </xf>
    <xf numFmtId="0" fontId="16" fillId="2" borderId="15" xfId="0" applyFont="1" applyFill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/>
    </xf>
    <xf numFmtId="4" fontId="4" fillId="0" borderId="2" xfId="0" applyNumberFormat="1" applyFont="1" applyBorder="1" applyAlignment="1" applyProtection="1">
      <alignment horizontal="right"/>
      <protection locked="0"/>
    </xf>
    <xf numFmtId="4" fontId="3" fillId="0" borderId="2" xfId="0" applyNumberFormat="1" applyFont="1" applyBorder="1" applyAlignment="1" applyProtection="1">
      <alignment horizontal="right" wrapText="1"/>
      <protection locked="0"/>
    </xf>
    <xf numFmtId="4" fontId="2" fillId="0" borderId="2" xfId="0" applyNumberFormat="1" applyFont="1" applyBorder="1" applyAlignment="1" applyProtection="1">
      <alignment horizontal="right" wrapText="1"/>
      <protection locked="0"/>
    </xf>
    <xf numFmtId="4" fontId="2" fillId="0" borderId="2" xfId="0" applyNumberFormat="1" applyFont="1" applyBorder="1" applyAlignment="1" applyProtection="1">
      <alignment horizontal="right"/>
      <protection locked="0"/>
    </xf>
    <xf numFmtId="4" fontId="3" fillId="0" borderId="2" xfId="0" applyNumberFormat="1" applyFont="1" applyBorder="1" applyAlignment="1" applyProtection="1">
      <protection locked="0"/>
    </xf>
    <xf numFmtId="4" fontId="2" fillId="0" borderId="2" xfId="0" applyNumberFormat="1" applyFont="1" applyBorder="1" applyAlignment="1" applyProtection="1">
      <protection locked="0"/>
    </xf>
    <xf numFmtId="4" fontId="3" fillId="0" borderId="2" xfId="0" applyNumberFormat="1" applyFont="1" applyBorder="1" applyAlignment="1" applyProtection="1">
      <alignment horizontal="right"/>
      <protection locked="0"/>
    </xf>
    <xf numFmtId="49" fontId="4" fillId="0" borderId="2" xfId="0" applyNumberFormat="1" applyFont="1" applyBorder="1" applyAlignment="1" applyProtection="1">
      <alignment horizontal="center"/>
      <protection locked="0"/>
    </xf>
    <xf numFmtId="49" fontId="3" fillId="0" borderId="2" xfId="0" applyNumberFormat="1" applyFont="1" applyBorder="1" applyAlignment="1" applyProtection="1">
      <alignment horizontal="right"/>
      <protection locked="0"/>
    </xf>
    <xf numFmtId="49" fontId="2" fillId="0" borderId="2" xfId="0" applyNumberFormat="1" applyFont="1" applyBorder="1" applyAlignment="1" applyProtection="1">
      <alignment horizontal="right"/>
      <protection locked="0"/>
    </xf>
    <xf numFmtId="49" fontId="3" fillId="0" borderId="2" xfId="0" applyNumberFormat="1" applyFont="1" applyBorder="1" applyProtection="1">
      <protection locked="0"/>
    </xf>
    <xf numFmtId="49" fontId="2" fillId="0" borderId="2" xfId="0" applyNumberFormat="1" applyFont="1" applyBorder="1" applyProtection="1">
      <protection locked="0"/>
    </xf>
    <xf numFmtId="49" fontId="3" fillId="0" borderId="2" xfId="0" applyNumberFormat="1" applyFont="1" applyBorder="1" applyAlignment="1" applyProtection="1">
      <alignment wrapText="1"/>
      <protection locked="0"/>
    </xf>
    <xf numFmtId="49" fontId="4" fillId="0" borderId="2" xfId="0" applyNumberFormat="1" applyFont="1" applyBorder="1" applyAlignment="1" applyProtection="1">
      <alignment horizontal="right"/>
      <protection locked="0"/>
    </xf>
    <xf numFmtId="49" fontId="11" fillId="0" borderId="2" xfId="7" applyNumberFormat="1" applyFont="1" applyFill="1" applyBorder="1" applyAlignment="1">
      <alignment horizontal="center"/>
    </xf>
    <xf numFmtId="49" fontId="11" fillId="0" borderId="5" xfId="7" applyNumberFormat="1" applyFont="1" applyFill="1" applyBorder="1" applyAlignment="1">
      <alignment horizontal="center"/>
    </xf>
    <xf numFmtId="49" fontId="4" fillId="0" borderId="2" xfId="0" applyNumberFormat="1" applyFont="1" applyBorder="1" applyAlignment="1">
      <alignment wrapText="1"/>
    </xf>
    <xf numFmtId="4" fontId="2" fillId="0" borderId="2" xfId="7" applyNumberFormat="1" applyFont="1" applyFill="1" applyBorder="1" applyAlignment="1" applyProtection="1">
      <protection locked="0"/>
    </xf>
    <xf numFmtId="4" fontId="6" fillId="0" borderId="2" xfId="0" applyNumberFormat="1" applyFont="1" applyFill="1" applyBorder="1" applyAlignment="1" applyProtection="1">
      <alignment horizontal="right" vertical="center"/>
      <protection locked="0"/>
    </xf>
    <xf numFmtId="4" fontId="2" fillId="0" borderId="2" xfId="6" applyNumberFormat="1" applyFont="1" applyBorder="1" applyAlignment="1" applyProtection="1">
      <alignment wrapText="1"/>
      <protection locked="0"/>
    </xf>
    <xf numFmtId="4" fontId="2" fillId="0" borderId="2" xfId="0" applyNumberFormat="1" applyFont="1" applyBorder="1" applyAlignment="1" applyProtection="1">
      <alignment wrapText="1"/>
      <protection locked="0"/>
    </xf>
    <xf numFmtId="49" fontId="11" fillId="0" borderId="2" xfId="7" applyNumberFormat="1" applyFont="1" applyFill="1" applyBorder="1" applyAlignment="1" applyProtection="1">
      <alignment horizontal="center"/>
      <protection locked="0"/>
    </xf>
    <xf numFmtId="49" fontId="2" fillId="0" borderId="2" xfId="0" applyNumberFormat="1" applyFont="1" applyBorder="1" applyAlignment="1" applyProtection="1">
      <alignment wrapText="1"/>
      <protection locked="0"/>
    </xf>
    <xf numFmtId="49" fontId="6" fillId="0" borderId="2" xfId="0" applyNumberFormat="1" applyFont="1" applyBorder="1" applyAlignment="1" applyProtection="1">
      <protection locked="0"/>
    </xf>
    <xf numFmtId="49" fontId="2" fillId="0" borderId="2" xfId="6" applyNumberFormat="1" applyFont="1" applyBorder="1" applyAlignment="1" applyProtection="1">
      <alignment wrapText="1"/>
      <protection locked="0"/>
    </xf>
  </cellXfs>
  <cellStyles count="12">
    <cellStyle name="čárky [0]_List1" xfId="1" xr:uid="{00000000-0005-0000-0000-000000000000}"/>
    <cellStyle name="daten" xfId="2" xr:uid="{00000000-0005-0000-0000-000001000000}"/>
    <cellStyle name="Normálna" xfId="0" builtinId="0"/>
    <cellStyle name="Normálna 3" xfId="3" xr:uid="{00000000-0005-0000-0000-000002000000}"/>
    <cellStyle name="normálne 2" xfId="4" xr:uid="{00000000-0005-0000-0000-000003000000}"/>
    <cellStyle name="normálne_Hárok1" xfId="5" xr:uid="{00000000-0005-0000-0000-000004000000}"/>
    <cellStyle name="normálne_Lazaretská-EPS" xfId="6" xr:uid="{00000000-0005-0000-0000-000005000000}"/>
    <cellStyle name="normálne_Ozvučenie E-Satel" xfId="7" xr:uid="{00000000-0005-0000-0000-000006000000}"/>
    <cellStyle name="normálne_Thermia-tender-slaboprúd-uprava" xfId="8" xr:uid="{00000000-0005-0000-0000-000007000000}"/>
    <cellStyle name="Popis" xfId="9" xr:uid="{00000000-0005-0000-0000-000009000000}"/>
    <cellStyle name="Styl 1" xfId="10" xr:uid="{00000000-0005-0000-0000-00000A000000}"/>
    <cellStyle name="Štýl 1" xfId="11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emf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36</xdr:row>
      <xdr:rowOff>0</xdr:rowOff>
    </xdr:from>
    <xdr:to>
      <xdr:col>1</xdr:col>
      <xdr:colOff>101600</xdr:colOff>
      <xdr:row>36</xdr:row>
      <xdr:rowOff>24765</xdr:rowOff>
    </xdr:to>
    <xdr:pic>
      <xdr:nvPicPr>
        <xdr:cNvPr id="6886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E61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583882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101600</xdr:colOff>
      <xdr:row>36</xdr:row>
      <xdr:rowOff>24765</xdr:rowOff>
    </xdr:to>
    <xdr:pic>
      <xdr:nvPicPr>
        <xdr:cNvPr id="6887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E71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583882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</xdr:col>
      <xdr:colOff>1512178</xdr:colOff>
      <xdr:row>36</xdr:row>
      <xdr:rowOff>0</xdr:rowOff>
    </xdr:from>
    <xdr:ext cx="184731" cy="264560"/>
    <xdr:sp macro="" textlink="">
      <xdr:nvSpPr>
        <xdr:cNvPr id="4" name="BlokTextu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464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36</xdr:row>
      <xdr:rowOff>0</xdr:rowOff>
    </xdr:from>
    <xdr:ext cx="184731" cy="264560"/>
    <xdr:sp macro="" textlink="">
      <xdr:nvSpPr>
        <xdr:cNvPr id="5" name="BlokTextu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464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36</xdr:row>
      <xdr:rowOff>0</xdr:rowOff>
    </xdr:from>
    <xdr:ext cx="184731" cy="264560"/>
    <xdr:sp macro="" textlink="">
      <xdr:nvSpPr>
        <xdr:cNvPr id="6" name="BlokTextu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940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36</xdr:row>
      <xdr:rowOff>0</xdr:rowOff>
    </xdr:from>
    <xdr:ext cx="184731" cy="264560"/>
    <xdr:sp macro="" textlink="">
      <xdr:nvSpPr>
        <xdr:cNvPr id="7" name="BlokTextu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940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36</xdr:row>
      <xdr:rowOff>0</xdr:rowOff>
    </xdr:from>
    <xdr:ext cx="184731" cy="264560"/>
    <xdr:sp macro="" textlink="">
      <xdr:nvSpPr>
        <xdr:cNvPr id="8" name="BlokTextu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940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36</xdr:row>
      <xdr:rowOff>0</xdr:rowOff>
    </xdr:from>
    <xdr:ext cx="184731" cy="264560"/>
    <xdr:sp macro="" textlink="">
      <xdr:nvSpPr>
        <xdr:cNvPr id="9" name="BlokTextu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464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36</xdr:row>
      <xdr:rowOff>0</xdr:rowOff>
    </xdr:from>
    <xdr:ext cx="184731" cy="264560"/>
    <xdr:sp macro="" textlink="">
      <xdr:nvSpPr>
        <xdr:cNvPr id="10" name="BlokTextu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464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36</xdr:row>
      <xdr:rowOff>0</xdr:rowOff>
    </xdr:from>
    <xdr:ext cx="184731" cy="264560"/>
    <xdr:sp macro="" textlink="">
      <xdr:nvSpPr>
        <xdr:cNvPr id="11" name="BlokTextu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464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36</xdr:row>
      <xdr:rowOff>0</xdr:rowOff>
    </xdr:from>
    <xdr:ext cx="184731" cy="264560"/>
    <xdr:sp macro="" textlink="">
      <xdr:nvSpPr>
        <xdr:cNvPr id="12" name="BlokTextu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464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36</xdr:row>
      <xdr:rowOff>0</xdr:rowOff>
    </xdr:from>
    <xdr:ext cx="184731" cy="264560"/>
    <xdr:sp macro="" textlink="">
      <xdr:nvSpPr>
        <xdr:cNvPr id="13" name="BlokTextu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2464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36</xdr:row>
      <xdr:rowOff>0</xdr:rowOff>
    </xdr:from>
    <xdr:ext cx="184731" cy="264560"/>
    <xdr:sp macro="" textlink="">
      <xdr:nvSpPr>
        <xdr:cNvPr id="14" name="BlokTextu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2464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36</xdr:row>
      <xdr:rowOff>0</xdr:rowOff>
    </xdr:from>
    <xdr:ext cx="184731" cy="264560"/>
    <xdr:sp macro="" textlink="">
      <xdr:nvSpPr>
        <xdr:cNvPr id="15" name="BlokTextu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2464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36</xdr:row>
      <xdr:rowOff>0</xdr:rowOff>
    </xdr:from>
    <xdr:ext cx="184731" cy="264560"/>
    <xdr:sp macro="" textlink="">
      <xdr:nvSpPr>
        <xdr:cNvPr id="16" name="BlokTextu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2464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36</xdr:row>
      <xdr:rowOff>0</xdr:rowOff>
    </xdr:from>
    <xdr:ext cx="184731" cy="264560"/>
    <xdr:sp macro="" textlink="">
      <xdr:nvSpPr>
        <xdr:cNvPr id="17" name="BlokTextu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2464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36</xdr:row>
      <xdr:rowOff>0</xdr:rowOff>
    </xdr:from>
    <xdr:ext cx="184731" cy="264560"/>
    <xdr:sp macro="" textlink="">
      <xdr:nvSpPr>
        <xdr:cNvPr id="18" name="BlokTextu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940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36</xdr:row>
      <xdr:rowOff>0</xdr:rowOff>
    </xdr:from>
    <xdr:ext cx="184731" cy="264560"/>
    <xdr:sp macro="" textlink="">
      <xdr:nvSpPr>
        <xdr:cNvPr id="19" name="BlokTextu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2464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36</xdr:row>
      <xdr:rowOff>0</xdr:rowOff>
    </xdr:from>
    <xdr:ext cx="184731" cy="264560"/>
    <xdr:sp macro="" textlink="">
      <xdr:nvSpPr>
        <xdr:cNvPr id="20" name="BlokTextu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464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36</xdr:row>
      <xdr:rowOff>0</xdr:rowOff>
    </xdr:from>
    <xdr:ext cx="184731" cy="264560"/>
    <xdr:sp macro="" textlink="">
      <xdr:nvSpPr>
        <xdr:cNvPr id="21" name="BlokTextu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2464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36</xdr:row>
      <xdr:rowOff>0</xdr:rowOff>
    </xdr:from>
    <xdr:ext cx="184731" cy="264560"/>
    <xdr:sp macro="" textlink="">
      <xdr:nvSpPr>
        <xdr:cNvPr id="22" name="BlokTextu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940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36</xdr:row>
      <xdr:rowOff>0</xdr:rowOff>
    </xdr:from>
    <xdr:ext cx="184731" cy="264560"/>
    <xdr:sp macro="" textlink="">
      <xdr:nvSpPr>
        <xdr:cNvPr id="23" name="BlokTextu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940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36</xdr:row>
      <xdr:rowOff>0</xdr:rowOff>
    </xdr:from>
    <xdr:ext cx="184731" cy="264560"/>
    <xdr:sp macro="" textlink="">
      <xdr:nvSpPr>
        <xdr:cNvPr id="24" name="BlokTextu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940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36</xdr:row>
      <xdr:rowOff>0</xdr:rowOff>
    </xdr:from>
    <xdr:ext cx="184731" cy="264560"/>
    <xdr:sp macro="" textlink="">
      <xdr:nvSpPr>
        <xdr:cNvPr id="25" name="BlokTextu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/>
      </xdr:nvSpPr>
      <xdr:spPr>
        <a:xfrm>
          <a:off x="940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36</xdr:row>
      <xdr:rowOff>0</xdr:rowOff>
    </xdr:from>
    <xdr:ext cx="184731" cy="264560"/>
    <xdr:sp macro="" textlink="">
      <xdr:nvSpPr>
        <xdr:cNvPr id="26" name="BlokTextu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/>
      </xdr:nvSpPr>
      <xdr:spPr>
        <a:xfrm>
          <a:off x="940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36</xdr:row>
      <xdr:rowOff>0</xdr:rowOff>
    </xdr:from>
    <xdr:ext cx="184731" cy="264560"/>
    <xdr:sp macro="" textlink="">
      <xdr:nvSpPr>
        <xdr:cNvPr id="27" name="BlokTextu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/>
      </xdr:nvSpPr>
      <xdr:spPr>
        <a:xfrm>
          <a:off x="940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36</xdr:row>
      <xdr:rowOff>0</xdr:rowOff>
    </xdr:from>
    <xdr:ext cx="184731" cy="264560"/>
    <xdr:sp macro="" textlink="">
      <xdr:nvSpPr>
        <xdr:cNvPr id="28" name="BlokTextu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 txBox="1"/>
      </xdr:nvSpPr>
      <xdr:spPr>
        <a:xfrm>
          <a:off x="940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36</xdr:row>
      <xdr:rowOff>0</xdr:rowOff>
    </xdr:from>
    <xdr:ext cx="184731" cy="264560"/>
    <xdr:sp macro="" textlink="">
      <xdr:nvSpPr>
        <xdr:cNvPr id="29" name="BlokTextu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 txBox="1"/>
      </xdr:nvSpPr>
      <xdr:spPr>
        <a:xfrm>
          <a:off x="940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36</xdr:row>
      <xdr:rowOff>0</xdr:rowOff>
    </xdr:from>
    <xdr:ext cx="184731" cy="264560"/>
    <xdr:sp macro="" textlink="">
      <xdr:nvSpPr>
        <xdr:cNvPr id="30" name="BlokTextu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 txBox="1"/>
      </xdr:nvSpPr>
      <xdr:spPr>
        <a:xfrm>
          <a:off x="940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twoCellAnchor editAs="oneCell">
    <xdr:from>
      <xdr:col>1</xdr:col>
      <xdr:colOff>0</xdr:colOff>
      <xdr:row>40</xdr:row>
      <xdr:rowOff>533400</xdr:rowOff>
    </xdr:from>
    <xdr:to>
      <xdr:col>1</xdr:col>
      <xdr:colOff>0</xdr:colOff>
      <xdr:row>40</xdr:row>
      <xdr:rowOff>533400</xdr:rowOff>
    </xdr:to>
    <xdr:pic>
      <xdr:nvPicPr>
        <xdr:cNvPr id="6915" name="Picture 12" descr="EN 54-16 m">
          <a:extLst>
            <a:ext uri="{FF2B5EF4-FFF2-40B4-BE49-F238E27FC236}">
              <a16:creationId xmlns:a16="http://schemas.microsoft.com/office/drawing/2014/main" id="{00000000-0008-0000-0100-0000031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52500" y="70199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0</xdr:colOff>
      <xdr:row>54</xdr:row>
      <xdr:rowOff>0</xdr:rowOff>
    </xdr:to>
    <xdr:pic>
      <xdr:nvPicPr>
        <xdr:cNvPr id="6916" name="Picture 32">
          <a:extLst>
            <a:ext uri="{FF2B5EF4-FFF2-40B4-BE49-F238E27FC236}">
              <a16:creationId xmlns:a16="http://schemas.microsoft.com/office/drawing/2014/main" id="{00000000-0008-0000-0100-0000041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52500" y="120300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85725</xdr:colOff>
      <xdr:row>54</xdr:row>
      <xdr:rowOff>0</xdr:rowOff>
    </xdr:from>
    <xdr:to>
      <xdr:col>3</xdr:col>
      <xdr:colOff>0</xdr:colOff>
      <xdr:row>54</xdr:row>
      <xdr:rowOff>0</xdr:rowOff>
    </xdr:to>
    <xdr:pic>
      <xdr:nvPicPr>
        <xdr:cNvPr id="6917" name="Picture 33" descr="EN 54-24">
          <a:extLst>
            <a:ext uri="{FF2B5EF4-FFF2-40B4-BE49-F238E27FC236}">
              <a16:creationId xmlns:a16="http://schemas.microsoft.com/office/drawing/2014/main" id="{00000000-0008-0000-0100-0000051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562725" y="12030075"/>
          <a:ext cx="209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0</xdr:colOff>
      <xdr:row>54</xdr:row>
      <xdr:rowOff>0</xdr:rowOff>
    </xdr:to>
    <xdr:pic>
      <xdr:nvPicPr>
        <xdr:cNvPr id="6918" name="Picture 39" descr="PC1867FC">
          <a:extLst>
            <a:ext uri="{FF2B5EF4-FFF2-40B4-BE49-F238E27FC236}">
              <a16:creationId xmlns:a16="http://schemas.microsoft.com/office/drawing/2014/main" id="{00000000-0008-0000-0100-0000061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lum bright="6000"/>
        </a:blip>
        <a:srcRect t="16498" b="16699"/>
        <a:stretch>
          <a:fillRect/>
        </a:stretch>
      </xdr:blipFill>
      <xdr:spPr bwMode="auto">
        <a:xfrm>
          <a:off x="952500" y="120300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38100</xdr:colOff>
      <xdr:row>54</xdr:row>
      <xdr:rowOff>0</xdr:rowOff>
    </xdr:from>
    <xdr:to>
      <xdr:col>3</xdr:col>
      <xdr:colOff>0</xdr:colOff>
      <xdr:row>54</xdr:row>
      <xdr:rowOff>0</xdr:rowOff>
    </xdr:to>
    <xdr:pic>
      <xdr:nvPicPr>
        <xdr:cNvPr id="6919" name="Picture 150" descr="EN 54-24">
          <a:extLst>
            <a:ext uri="{FF2B5EF4-FFF2-40B4-BE49-F238E27FC236}">
              <a16:creationId xmlns:a16="http://schemas.microsoft.com/office/drawing/2014/main" id="{00000000-0008-0000-0100-0000071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515100" y="12030075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0</xdr:colOff>
      <xdr:row>54</xdr:row>
      <xdr:rowOff>0</xdr:rowOff>
    </xdr:to>
    <xdr:pic>
      <xdr:nvPicPr>
        <xdr:cNvPr id="6920" name="Picture 39" descr="PC1867FC">
          <a:extLst>
            <a:ext uri="{FF2B5EF4-FFF2-40B4-BE49-F238E27FC236}">
              <a16:creationId xmlns:a16="http://schemas.microsoft.com/office/drawing/2014/main" id="{00000000-0008-0000-0100-0000081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lum bright="6000"/>
        </a:blip>
        <a:srcRect t="16498" b="16699"/>
        <a:stretch>
          <a:fillRect/>
        </a:stretch>
      </xdr:blipFill>
      <xdr:spPr bwMode="auto">
        <a:xfrm>
          <a:off x="952500" y="120300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38100</xdr:colOff>
      <xdr:row>54</xdr:row>
      <xdr:rowOff>0</xdr:rowOff>
    </xdr:from>
    <xdr:to>
      <xdr:col>3</xdr:col>
      <xdr:colOff>0</xdr:colOff>
      <xdr:row>54</xdr:row>
      <xdr:rowOff>0</xdr:rowOff>
    </xdr:to>
    <xdr:pic>
      <xdr:nvPicPr>
        <xdr:cNvPr id="6921" name="Picture 150" descr="EN 54-24">
          <a:extLst>
            <a:ext uri="{FF2B5EF4-FFF2-40B4-BE49-F238E27FC236}">
              <a16:creationId xmlns:a16="http://schemas.microsoft.com/office/drawing/2014/main" id="{00000000-0008-0000-0100-0000091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515100" y="12030075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0</xdr:colOff>
      <xdr:row>54</xdr:row>
      <xdr:rowOff>0</xdr:rowOff>
    </xdr:to>
    <xdr:pic>
      <xdr:nvPicPr>
        <xdr:cNvPr id="6922" name="Picture 157" descr="pc1869">
          <a:extLst>
            <a:ext uri="{FF2B5EF4-FFF2-40B4-BE49-F238E27FC236}">
              <a16:creationId xmlns:a16="http://schemas.microsoft.com/office/drawing/2014/main" id="{00000000-0008-0000-0100-00000A1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 l="12329" t="26315" r="11873" b="25589"/>
        <a:stretch>
          <a:fillRect/>
        </a:stretch>
      </xdr:blipFill>
      <xdr:spPr bwMode="auto">
        <a:xfrm>
          <a:off x="952500" y="120300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57150</xdr:colOff>
      <xdr:row>54</xdr:row>
      <xdr:rowOff>0</xdr:rowOff>
    </xdr:from>
    <xdr:to>
      <xdr:col>3</xdr:col>
      <xdr:colOff>0</xdr:colOff>
      <xdr:row>54</xdr:row>
      <xdr:rowOff>0</xdr:rowOff>
    </xdr:to>
    <xdr:pic>
      <xdr:nvPicPr>
        <xdr:cNvPr id="6923" name="Picture 158" descr="EN 54-24">
          <a:extLst>
            <a:ext uri="{FF2B5EF4-FFF2-40B4-BE49-F238E27FC236}">
              <a16:creationId xmlns:a16="http://schemas.microsoft.com/office/drawing/2014/main" id="{00000000-0008-0000-0100-00000B1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6534150" y="12030075"/>
          <a:ext cx="238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161925</xdr:colOff>
      <xdr:row>54</xdr:row>
      <xdr:rowOff>0</xdr:rowOff>
    </xdr:from>
    <xdr:to>
      <xdr:col>3</xdr:col>
      <xdr:colOff>0</xdr:colOff>
      <xdr:row>54</xdr:row>
      <xdr:rowOff>0</xdr:rowOff>
    </xdr:to>
    <xdr:pic>
      <xdr:nvPicPr>
        <xdr:cNvPr id="6924" name="Picture 150" descr="EN 54-24">
          <a:extLst>
            <a:ext uri="{FF2B5EF4-FFF2-40B4-BE49-F238E27FC236}">
              <a16:creationId xmlns:a16="http://schemas.microsoft.com/office/drawing/2014/main" id="{00000000-0008-0000-0100-00000C1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638925" y="12030075"/>
          <a:ext cx="133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40</xdr:row>
      <xdr:rowOff>38100</xdr:rowOff>
    </xdr:from>
    <xdr:to>
      <xdr:col>1</xdr:col>
      <xdr:colOff>0</xdr:colOff>
      <xdr:row>40</xdr:row>
      <xdr:rowOff>177165</xdr:rowOff>
    </xdr:to>
    <xdr:pic>
      <xdr:nvPicPr>
        <xdr:cNvPr id="6925" name="Obrázek 18" descr="MX 3250 m.jpg">
          <a:extLst>
            <a:ext uri="{FF2B5EF4-FFF2-40B4-BE49-F238E27FC236}">
              <a16:creationId xmlns:a16="http://schemas.microsoft.com/office/drawing/2014/main" id="{00000000-0008-0000-0100-00000D1B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52500" y="652462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447675</xdr:colOff>
      <xdr:row>41</xdr:row>
      <xdr:rowOff>161925</xdr:rowOff>
    </xdr:from>
    <xdr:to>
      <xdr:col>3</xdr:col>
      <xdr:colOff>0</xdr:colOff>
      <xdr:row>41</xdr:row>
      <xdr:rowOff>177165</xdr:rowOff>
    </xdr:to>
    <xdr:pic>
      <xdr:nvPicPr>
        <xdr:cNvPr id="6926" name="Obrázek 19" descr="BM 3804 m.jpg">
          <a:extLst>
            <a:ext uri="{FF2B5EF4-FFF2-40B4-BE49-F238E27FC236}">
              <a16:creationId xmlns:a16="http://schemas.microsoft.com/office/drawing/2014/main" id="{00000000-0008-0000-0100-00000E1B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772275" y="76200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0</xdr:colOff>
      <xdr:row>47</xdr:row>
      <xdr:rowOff>0</xdr:rowOff>
    </xdr:to>
    <xdr:pic>
      <xdr:nvPicPr>
        <xdr:cNvPr id="6927" name="Picture 165">
          <a:extLst>
            <a:ext uri="{FF2B5EF4-FFF2-40B4-BE49-F238E27FC236}">
              <a16:creationId xmlns:a16="http://schemas.microsoft.com/office/drawing/2014/main" id="{00000000-0008-0000-0100-00000F1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52500" y="95631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123825</xdr:colOff>
      <xdr:row>54</xdr:row>
      <xdr:rowOff>0</xdr:rowOff>
    </xdr:from>
    <xdr:to>
      <xdr:col>0</xdr:col>
      <xdr:colOff>290195</xdr:colOff>
      <xdr:row>54</xdr:row>
      <xdr:rowOff>0</xdr:rowOff>
    </xdr:to>
    <xdr:pic>
      <xdr:nvPicPr>
        <xdr:cNvPr id="6928" name="Obrázok 93" descr="MC 4064.jpg">
          <a:extLst>
            <a:ext uri="{FF2B5EF4-FFF2-40B4-BE49-F238E27FC236}">
              <a16:creationId xmlns:a16="http://schemas.microsoft.com/office/drawing/2014/main" id="{00000000-0008-0000-0100-0000101B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rcRect l="2904" t="19032" r="2258" b="16129"/>
        <a:stretch>
          <a:fillRect/>
        </a:stretch>
      </xdr:blipFill>
      <xdr:spPr bwMode="auto">
        <a:xfrm>
          <a:off x="123825" y="12030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0</xdr:colOff>
      <xdr:row>54</xdr:row>
      <xdr:rowOff>0</xdr:rowOff>
    </xdr:to>
    <xdr:pic>
      <xdr:nvPicPr>
        <xdr:cNvPr id="6929" name="Obrázek 20" descr="AC BAT 18 str.jpg">
          <a:extLst>
            <a:ext uri="{FF2B5EF4-FFF2-40B4-BE49-F238E27FC236}">
              <a16:creationId xmlns:a16="http://schemas.microsoft.com/office/drawing/2014/main" id="{00000000-0008-0000-0100-0000111B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952500" y="120300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47</xdr:row>
      <xdr:rowOff>133350</xdr:rowOff>
    </xdr:from>
    <xdr:to>
      <xdr:col>1</xdr:col>
      <xdr:colOff>0</xdr:colOff>
      <xdr:row>47</xdr:row>
      <xdr:rowOff>177165</xdr:rowOff>
    </xdr:to>
    <xdr:pic>
      <xdr:nvPicPr>
        <xdr:cNvPr id="6930" name="Picture 179" descr="bs_1030w">
          <a:extLst>
            <a:ext uri="{FF2B5EF4-FFF2-40B4-BE49-F238E27FC236}">
              <a16:creationId xmlns:a16="http://schemas.microsoft.com/office/drawing/2014/main" id="{00000000-0008-0000-0100-0000121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52500" y="9696450"/>
          <a:ext cx="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940678</xdr:colOff>
      <xdr:row>36</xdr:row>
      <xdr:rowOff>0</xdr:rowOff>
    </xdr:from>
    <xdr:ext cx="184731" cy="264560"/>
    <xdr:sp macro="" textlink="">
      <xdr:nvSpPr>
        <xdr:cNvPr id="47" name="BlokTextu 4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 txBox="1"/>
      </xdr:nvSpPr>
      <xdr:spPr>
        <a:xfrm>
          <a:off x="940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36</xdr:row>
      <xdr:rowOff>0</xdr:rowOff>
    </xdr:from>
    <xdr:ext cx="184731" cy="264560"/>
    <xdr:sp macro="" textlink="">
      <xdr:nvSpPr>
        <xdr:cNvPr id="48" name="BlokTextu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 txBox="1"/>
      </xdr:nvSpPr>
      <xdr:spPr>
        <a:xfrm>
          <a:off x="940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36</xdr:row>
      <xdr:rowOff>0</xdr:rowOff>
    </xdr:from>
    <xdr:ext cx="184731" cy="264560"/>
    <xdr:sp macro="" textlink="">
      <xdr:nvSpPr>
        <xdr:cNvPr id="49" name="BlokTextu 4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 txBox="1"/>
      </xdr:nvSpPr>
      <xdr:spPr>
        <a:xfrm>
          <a:off x="940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twoCellAnchor editAs="oneCell">
    <xdr:from>
      <xdr:col>2</xdr:col>
      <xdr:colOff>447675</xdr:colOff>
      <xdr:row>42</xdr:row>
      <xdr:rowOff>161925</xdr:rowOff>
    </xdr:from>
    <xdr:to>
      <xdr:col>3</xdr:col>
      <xdr:colOff>0</xdr:colOff>
      <xdr:row>42</xdr:row>
      <xdr:rowOff>177165</xdr:rowOff>
    </xdr:to>
    <xdr:pic>
      <xdr:nvPicPr>
        <xdr:cNvPr id="6934" name="Obrázek 19" descr="BM 3804 m.jpg">
          <a:extLst>
            <a:ext uri="{FF2B5EF4-FFF2-40B4-BE49-F238E27FC236}">
              <a16:creationId xmlns:a16="http://schemas.microsoft.com/office/drawing/2014/main" id="{00000000-0008-0000-0100-0000161B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772275" y="8105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447675</xdr:colOff>
      <xdr:row>43</xdr:row>
      <xdr:rowOff>161925</xdr:rowOff>
    </xdr:from>
    <xdr:to>
      <xdr:col>3</xdr:col>
      <xdr:colOff>0</xdr:colOff>
      <xdr:row>44</xdr:row>
      <xdr:rowOff>0</xdr:rowOff>
    </xdr:to>
    <xdr:pic>
      <xdr:nvPicPr>
        <xdr:cNvPr id="6935" name="Obrázek 19" descr="BM 3804 m.jpg">
          <a:extLst>
            <a:ext uri="{FF2B5EF4-FFF2-40B4-BE49-F238E27FC236}">
              <a16:creationId xmlns:a16="http://schemas.microsoft.com/office/drawing/2014/main" id="{00000000-0008-0000-0100-0000171B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772275" y="84296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447675</xdr:colOff>
      <xdr:row>44</xdr:row>
      <xdr:rowOff>161925</xdr:rowOff>
    </xdr:from>
    <xdr:to>
      <xdr:col>3</xdr:col>
      <xdr:colOff>0</xdr:colOff>
      <xdr:row>44</xdr:row>
      <xdr:rowOff>177165</xdr:rowOff>
    </xdr:to>
    <xdr:pic>
      <xdr:nvPicPr>
        <xdr:cNvPr id="6936" name="Obrázek 19" descr="BM 3804 m.jpg">
          <a:extLst>
            <a:ext uri="{FF2B5EF4-FFF2-40B4-BE49-F238E27FC236}">
              <a16:creationId xmlns:a16="http://schemas.microsoft.com/office/drawing/2014/main" id="{00000000-0008-0000-0100-0000181B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772275" y="8591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42</xdr:row>
      <xdr:rowOff>0</xdr:rowOff>
    </xdr:from>
    <xdr:to>
      <xdr:col>1</xdr:col>
      <xdr:colOff>0</xdr:colOff>
      <xdr:row>42</xdr:row>
      <xdr:rowOff>0</xdr:rowOff>
    </xdr:to>
    <xdr:pic>
      <xdr:nvPicPr>
        <xdr:cNvPr id="6937" name="Picture 134" descr="CD-110T">
          <a:extLst>
            <a:ext uri="{FF2B5EF4-FFF2-40B4-BE49-F238E27FC236}">
              <a16:creationId xmlns:a16="http://schemas.microsoft.com/office/drawing/2014/main" id="{00000000-0008-0000-0100-0000191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95250" y="7943850"/>
          <a:ext cx="8572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1123950</xdr:colOff>
      <xdr:row>40</xdr:row>
      <xdr:rowOff>533400</xdr:rowOff>
    </xdr:from>
    <xdr:to>
      <xdr:col>1</xdr:col>
      <xdr:colOff>0</xdr:colOff>
      <xdr:row>40</xdr:row>
      <xdr:rowOff>533400</xdr:rowOff>
    </xdr:to>
    <xdr:pic>
      <xdr:nvPicPr>
        <xdr:cNvPr id="6938" name="Picture 12" descr="EN 54-16 m">
          <a:extLst>
            <a:ext uri="{FF2B5EF4-FFF2-40B4-BE49-F238E27FC236}">
              <a16:creationId xmlns:a16="http://schemas.microsoft.com/office/drawing/2014/main" id="{00000000-0008-0000-0100-00001A1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52500" y="70199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447675</xdr:colOff>
      <xdr:row>45</xdr:row>
      <xdr:rowOff>161925</xdr:rowOff>
    </xdr:from>
    <xdr:to>
      <xdr:col>3</xdr:col>
      <xdr:colOff>0</xdr:colOff>
      <xdr:row>45</xdr:row>
      <xdr:rowOff>177165</xdr:rowOff>
    </xdr:to>
    <xdr:pic>
      <xdr:nvPicPr>
        <xdr:cNvPr id="6939" name="Obrázek 19" descr="BM 3804 m.jpg">
          <a:extLst>
            <a:ext uri="{FF2B5EF4-FFF2-40B4-BE49-F238E27FC236}">
              <a16:creationId xmlns:a16="http://schemas.microsoft.com/office/drawing/2014/main" id="{00000000-0008-0000-0100-00001B1B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772275" y="8915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447675</xdr:colOff>
      <xdr:row>46</xdr:row>
      <xdr:rowOff>161925</xdr:rowOff>
    </xdr:from>
    <xdr:to>
      <xdr:col>3</xdr:col>
      <xdr:colOff>0</xdr:colOff>
      <xdr:row>46</xdr:row>
      <xdr:rowOff>177165</xdr:rowOff>
    </xdr:to>
    <xdr:pic>
      <xdr:nvPicPr>
        <xdr:cNvPr id="6940" name="Obrázek 19" descr="BM 3804 m.jpg">
          <a:extLst>
            <a:ext uri="{FF2B5EF4-FFF2-40B4-BE49-F238E27FC236}">
              <a16:creationId xmlns:a16="http://schemas.microsoft.com/office/drawing/2014/main" id="{00000000-0008-0000-0100-00001C1B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772275" y="94011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101600</xdr:colOff>
      <xdr:row>36</xdr:row>
      <xdr:rowOff>24765</xdr:rowOff>
    </xdr:to>
    <xdr:pic>
      <xdr:nvPicPr>
        <xdr:cNvPr id="6941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1D1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583882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101600</xdr:colOff>
      <xdr:row>36</xdr:row>
      <xdr:rowOff>24765</xdr:rowOff>
    </xdr:to>
    <xdr:pic>
      <xdr:nvPicPr>
        <xdr:cNvPr id="6942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1E1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583882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101600</xdr:colOff>
      <xdr:row>54</xdr:row>
      <xdr:rowOff>24765</xdr:rowOff>
    </xdr:to>
    <xdr:pic>
      <xdr:nvPicPr>
        <xdr:cNvPr id="6943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1F1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120300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101600</xdr:colOff>
      <xdr:row>36</xdr:row>
      <xdr:rowOff>24765</xdr:rowOff>
    </xdr:to>
    <xdr:pic>
      <xdr:nvPicPr>
        <xdr:cNvPr id="6944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201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583882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48</xdr:row>
      <xdr:rowOff>133350</xdr:rowOff>
    </xdr:from>
    <xdr:to>
      <xdr:col>1</xdr:col>
      <xdr:colOff>0</xdr:colOff>
      <xdr:row>48</xdr:row>
      <xdr:rowOff>177165</xdr:rowOff>
    </xdr:to>
    <xdr:pic>
      <xdr:nvPicPr>
        <xdr:cNvPr id="6945" name="Picture 179" descr="bs_1030w">
          <a:extLst>
            <a:ext uri="{FF2B5EF4-FFF2-40B4-BE49-F238E27FC236}">
              <a16:creationId xmlns:a16="http://schemas.microsoft.com/office/drawing/2014/main" id="{00000000-0008-0000-0100-0000211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52500" y="10344150"/>
          <a:ext cx="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showGridLines="0" workbookViewId="0">
      <selection sqref="A1:I1"/>
    </sheetView>
  </sheetViews>
  <sheetFormatPr defaultRowHeight="12.5" x14ac:dyDescent="0.25"/>
  <cols>
    <col min="7" max="7" width="10.81640625" customWidth="1"/>
    <col min="8" max="8" width="10.1796875" bestFit="1" customWidth="1"/>
  </cols>
  <sheetData>
    <row r="1" spans="1:9" ht="18" x14ac:dyDescent="0.25">
      <c r="A1" s="215" t="s">
        <v>73</v>
      </c>
      <c r="B1" s="216"/>
      <c r="C1" s="216"/>
      <c r="D1" s="216"/>
      <c r="E1" s="216"/>
      <c r="F1" s="216"/>
      <c r="G1" s="216"/>
      <c r="H1" s="216"/>
      <c r="I1" s="217"/>
    </row>
    <row r="2" spans="1:9" ht="15.75" customHeight="1" x14ac:dyDescent="0.25">
      <c r="A2" s="86" t="s">
        <v>74</v>
      </c>
      <c r="B2" s="87"/>
      <c r="C2" s="213" t="s">
        <v>75</v>
      </c>
      <c r="D2" s="213"/>
      <c r="E2" s="213"/>
      <c r="F2" s="213"/>
      <c r="G2" s="213"/>
      <c r="H2" s="213"/>
      <c r="I2" s="214"/>
    </row>
    <row r="3" spans="1:9" ht="13" x14ac:dyDescent="0.25">
      <c r="A3" s="88" t="s">
        <v>76</v>
      </c>
      <c r="B3" s="87"/>
      <c r="C3" s="89" t="s">
        <v>77</v>
      </c>
      <c r="D3" s="218" t="s">
        <v>78</v>
      </c>
      <c r="E3" s="219"/>
      <c r="F3" s="219"/>
      <c r="G3" s="219"/>
      <c r="H3" s="219"/>
      <c r="I3" s="220"/>
    </row>
    <row r="4" spans="1:9" ht="13" x14ac:dyDescent="0.25">
      <c r="A4" s="90" t="s">
        <v>79</v>
      </c>
      <c r="B4" s="91"/>
      <c r="C4" s="92" t="s">
        <v>109</v>
      </c>
      <c r="D4" s="221" t="s">
        <v>108</v>
      </c>
      <c r="E4" s="222"/>
      <c r="F4" s="222"/>
      <c r="G4" s="222"/>
      <c r="H4" s="222"/>
      <c r="I4" s="223"/>
    </row>
    <row r="5" spans="1:9" ht="13" x14ac:dyDescent="0.25">
      <c r="A5" s="93" t="s">
        <v>80</v>
      </c>
      <c r="B5" s="94"/>
      <c r="C5" s="95"/>
      <c r="D5" s="96"/>
      <c r="E5" s="96"/>
      <c r="F5" s="96"/>
      <c r="G5" s="97" t="s">
        <v>81</v>
      </c>
      <c r="H5" s="95"/>
      <c r="I5" s="98"/>
    </row>
    <row r="6" spans="1:9" ht="13" x14ac:dyDescent="0.25">
      <c r="A6" s="99"/>
      <c r="B6" s="96"/>
      <c r="C6" s="95"/>
      <c r="D6" s="96"/>
      <c r="E6" s="96"/>
      <c r="F6" s="96"/>
      <c r="G6" s="97" t="s">
        <v>82</v>
      </c>
      <c r="H6" s="95"/>
      <c r="I6" s="98"/>
    </row>
    <row r="7" spans="1:9" ht="13" x14ac:dyDescent="0.25">
      <c r="A7" s="100"/>
      <c r="B7" s="101"/>
      <c r="C7" s="102"/>
      <c r="D7" s="103"/>
      <c r="E7" s="103"/>
      <c r="F7" s="103"/>
      <c r="G7" s="104"/>
      <c r="H7" s="103"/>
      <c r="I7" s="105"/>
    </row>
    <row r="8" spans="1:9" ht="13" x14ac:dyDescent="0.25">
      <c r="A8" s="93" t="s">
        <v>83</v>
      </c>
      <c r="B8" s="94"/>
      <c r="C8" s="106"/>
      <c r="D8" s="94"/>
      <c r="E8" s="94"/>
      <c r="F8" s="107"/>
      <c r="G8" s="97" t="s">
        <v>81</v>
      </c>
      <c r="H8" s="95"/>
      <c r="I8" s="98"/>
    </row>
    <row r="9" spans="1:9" ht="13" x14ac:dyDescent="0.25">
      <c r="A9" s="108"/>
      <c r="B9" s="94"/>
      <c r="C9" s="106"/>
      <c r="D9" s="94"/>
      <c r="E9" s="94"/>
      <c r="F9" s="107"/>
      <c r="G9" s="97" t="s">
        <v>82</v>
      </c>
      <c r="H9" s="95"/>
      <c r="I9" s="98"/>
    </row>
    <row r="10" spans="1:9" ht="13" x14ac:dyDescent="0.25">
      <c r="A10" s="109"/>
      <c r="B10" s="101"/>
      <c r="C10" s="110"/>
      <c r="D10" s="111"/>
      <c r="E10" s="111"/>
      <c r="F10" s="112"/>
      <c r="G10" s="112"/>
      <c r="H10" s="113"/>
      <c r="I10" s="105"/>
    </row>
    <row r="11" spans="1:9" ht="13" x14ac:dyDescent="0.25">
      <c r="A11" s="93" t="s">
        <v>84</v>
      </c>
      <c r="B11" s="94"/>
      <c r="C11" s="224"/>
      <c r="D11" s="224"/>
      <c r="E11" s="224"/>
      <c r="F11" s="224"/>
      <c r="G11" s="97" t="s">
        <v>81</v>
      </c>
      <c r="H11" s="95"/>
      <c r="I11" s="98"/>
    </row>
    <row r="12" spans="1:9" ht="13" x14ac:dyDescent="0.25">
      <c r="A12" s="99"/>
      <c r="B12" s="96"/>
      <c r="C12" s="212"/>
      <c r="D12" s="212"/>
      <c r="E12" s="212"/>
      <c r="F12" s="212"/>
      <c r="G12" s="97" t="s">
        <v>82</v>
      </c>
      <c r="H12" s="95"/>
      <c r="I12" s="98"/>
    </row>
    <row r="13" spans="1:9" ht="13" x14ac:dyDescent="0.25">
      <c r="A13" s="100"/>
      <c r="B13" s="101"/>
      <c r="C13" s="102"/>
      <c r="D13" s="207"/>
      <c r="E13" s="208"/>
      <c r="F13" s="208"/>
      <c r="G13" s="114"/>
      <c r="H13" s="103"/>
      <c r="I13" s="105"/>
    </row>
    <row r="14" spans="1:9" ht="13" x14ac:dyDescent="0.25">
      <c r="A14" s="115" t="s">
        <v>85</v>
      </c>
      <c r="B14" s="116"/>
      <c r="C14" s="117"/>
      <c r="D14" s="118"/>
      <c r="E14" s="118"/>
      <c r="F14" s="118"/>
      <c r="G14" s="119"/>
      <c r="H14" s="118"/>
      <c r="I14" s="120"/>
    </row>
    <row r="15" spans="1:9" x14ac:dyDescent="0.25">
      <c r="A15" s="109" t="s">
        <v>86</v>
      </c>
      <c r="B15" s="121"/>
      <c r="C15" s="112"/>
      <c r="D15" s="209"/>
      <c r="E15" s="209"/>
      <c r="F15" s="210"/>
      <c r="G15" s="210"/>
      <c r="H15" s="210" t="s">
        <v>87</v>
      </c>
      <c r="I15" s="211"/>
    </row>
    <row r="16" spans="1:9" ht="14" x14ac:dyDescent="0.25">
      <c r="A16" s="122" t="s">
        <v>88</v>
      </c>
      <c r="B16" s="123"/>
      <c r="C16" s="124"/>
      <c r="D16" s="199"/>
      <c r="E16" s="200"/>
      <c r="F16" s="199"/>
      <c r="G16" s="200"/>
      <c r="H16" s="199">
        <v>0</v>
      </c>
      <c r="I16" s="201"/>
    </row>
    <row r="17" spans="1:9" ht="14" x14ac:dyDescent="0.25">
      <c r="A17" s="122" t="s">
        <v>89</v>
      </c>
      <c r="B17" s="123"/>
      <c r="C17" s="124"/>
      <c r="D17" s="199"/>
      <c r="E17" s="200"/>
      <c r="F17" s="199"/>
      <c r="G17" s="200"/>
      <c r="H17" s="199">
        <f>H39+H41</f>
        <v>0</v>
      </c>
      <c r="I17" s="201"/>
    </row>
    <row r="18" spans="1:9" ht="14" x14ac:dyDescent="0.25">
      <c r="A18" s="122" t="s">
        <v>90</v>
      </c>
      <c r="B18" s="123"/>
      <c r="C18" s="124"/>
      <c r="D18" s="199"/>
      <c r="E18" s="200"/>
      <c r="F18" s="199"/>
      <c r="G18" s="200"/>
      <c r="H18" s="199">
        <f>H40+H42</f>
        <v>0</v>
      </c>
      <c r="I18" s="201"/>
    </row>
    <row r="19" spans="1:9" ht="14" x14ac:dyDescent="0.25">
      <c r="A19" s="122" t="s">
        <v>91</v>
      </c>
      <c r="B19" s="123"/>
      <c r="C19" s="124"/>
      <c r="D19" s="199"/>
      <c r="E19" s="200"/>
      <c r="F19" s="199"/>
      <c r="G19" s="200"/>
      <c r="H19" s="199">
        <v>0</v>
      </c>
      <c r="I19" s="201"/>
    </row>
    <row r="20" spans="1:9" ht="14" x14ac:dyDescent="0.25">
      <c r="A20" s="122" t="s">
        <v>92</v>
      </c>
      <c r="B20" s="123"/>
      <c r="C20" s="124"/>
      <c r="D20" s="199"/>
      <c r="E20" s="200"/>
      <c r="F20" s="199"/>
      <c r="G20" s="200"/>
      <c r="H20" s="199">
        <v>0</v>
      </c>
      <c r="I20" s="201"/>
    </row>
    <row r="21" spans="1:9" ht="14" x14ac:dyDescent="0.3">
      <c r="A21" s="125" t="s">
        <v>87</v>
      </c>
      <c r="B21" s="126"/>
      <c r="C21" s="127"/>
      <c r="D21" s="202"/>
      <c r="E21" s="203"/>
      <c r="F21" s="202"/>
      <c r="G21" s="203"/>
      <c r="H21" s="202">
        <f>SUM(H16:I20)</f>
        <v>0</v>
      </c>
      <c r="I21" s="204"/>
    </row>
    <row r="22" spans="1:9" ht="13" x14ac:dyDescent="0.25">
      <c r="A22" s="128" t="s">
        <v>93</v>
      </c>
      <c r="B22" s="123"/>
      <c r="C22" s="124"/>
      <c r="D22" s="129"/>
      <c r="E22" s="130"/>
      <c r="F22" s="131"/>
      <c r="G22" s="131"/>
      <c r="H22" s="131"/>
      <c r="I22" s="132"/>
    </row>
    <row r="23" spans="1:9" ht="14" x14ac:dyDescent="0.25">
      <c r="A23" s="122" t="s">
        <v>94</v>
      </c>
      <c r="B23" s="123"/>
      <c r="C23" s="124"/>
      <c r="D23" s="133"/>
      <c r="E23" s="130" t="s">
        <v>95</v>
      </c>
      <c r="F23" s="205"/>
      <c r="G23" s="206"/>
      <c r="H23" s="206"/>
      <c r="I23" s="132" t="s">
        <v>96</v>
      </c>
    </row>
    <row r="24" spans="1:9" ht="14" x14ac:dyDescent="0.25">
      <c r="A24" s="122" t="s">
        <v>97</v>
      </c>
      <c r="B24" s="123"/>
      <c r="C24" s="124"/>
      <c r="D24" s="133"/>
      <c r="E24" s="130" t="s">
        <v>95</v>
      </c>
      <c r="F24" s="192"/>
      <c r="G24" s="193"/>
      <c r="H24" s="193"/>
      <c r="I24" s="132" t="s">
        <v>96</v>
      </c>
    </row>
    <row r="25" spans="1:9" ht="14" x14ac:dyDescent="0.25">
      <c r="A25" s="122" t="s">
        <v>98</v>
      </c>
      <c r="B25" s="123"/>
      <c r="C25" s="124"/>
      <c r="D25" s="133">
        <v>20</v>
      </c>
      <c r="E25" s="130" t="s">
        <v>95</v>
      </c>
      <c r="F25" s="192">
        <f>H21</f>
        <v>0</v>
      </c>
      <c r="G25" s="193"/>
      <c r="H25" s="193"/>
      <c r="I25" s="132" t="s">
        <v>96</v>
      </c>
    </row>
    <row r="26" spans="1:9" ht="14" x14ac:dyDescent="0.25">
      <c r="A26" s="134" t="s">
        <v>99</v>
      </c>
      <c r="B26" s="135"/>
      <c r="C26" s="136"/>
      <c r="D26" s="137">
        <v>20</v>
      </c>
      <c r="E26" s="138" t="s">
        <v>95</v>
      </c>
      <c r="F26" s="192">
        <f>F29-F28</f>
        <v>0</v>
      </c>
      <c r="G26" s="193"/>
      <c r="H26" s="193"/>
      <c r="I26" s="139" t="s">
        <v>96</v>
      </c>
    </row>
    <row r="27" spans="1:9" ht="14.5" thickBot="1" x14ac:dyDescent="0.3">
      <c r="A27" s="140"/>
      <c r="B27" s="141"/>
      <c r="C27" s="142"/>
      <c r="D27" s="141"/>
      <c r="E27" s="143"/>
      <c r="F27" s="194"/>
      <c r="G27" s="194"/>
      <c r="H27" s="194"/>
      <c r="I27" s="144"/>
    </row>
    <row r="28" spans="1:9" ht="17" thickBot="1" x14ac:dyDescent="0.3">
      <c r="A28" s="145" t="s">
        <v>100</v>
      </c>
      <c r="B28" s="146"/>
      <c r="C28" s="146"/>
      <c r="D28" s="147"/>
      <c r="E28" s="148"/>
      <c r="F28" s="195">
        <f>H21</f>
        <v>0</v>
      </c>
      <c r="G28" s="196"/>
      <c r="H28" s="196"/>
      <c r="I28" s="149" t="s">
        <v>96</v>
      </c>
    </row>
    <row r="29" spans="1:9" ht="17" thickBot="1" x14ac:dyDescent="0.3">
      <c r="A29" s="145" t="s">
        <v>101</v>
      </c>
      <c r="B29" s="150"/>
      <c r="C29" s="150"/>
      <c r="D29" s="150"/>
      <c r="E29" s="150"/>
      <c r="F29" s="195">
        <f>F28*1.2</f>
        <v>0</v>
      </c>
      <c r="G29" s="195"/>
      <c r="H29" s="195"/>
      <c r="I29" s="151" t="s">
        <v>96</v>
      </c>
    </row>
    <row r="30" spans="1:9" x14ac:dyDescent="0.25">
      <c r="A30" s="108"/>
      <c r="B30" s="94"/>
      <c r="C30" s="94"/>
      <c r="D30" s="94"/>
      <c r="E30" s="94"/>
      <c r="F30" s="107"/>
      <c r="G30" s="94"/>
      <c r="H30" s="107"/>
      <c r="I30" s="152"/>
    </row>
    <row r="31" spans="1:9" x14ac:dyDescent="0.25">
      <c r="A31" s="108"/>
      <c r="B31" s="94"/>
      <c r="C31" s="94"/>
      <c r="D31" s="94"/>
      <c r="E31" s="94"/>
      <c r="F31" s="107"/>
      <c r="G31" s="94"/>
      <c r="H31" s="107"/>
      <c r="I31" s="152"/>
    </row>
    <row r="32" spans="1:9" ht="13" x14ac:dyDescent="0.25">
      <c r="A32" s="153"/>
      <c r="B32" s="154" t="s">
        <v>102</v>
      </c>
      <c r="C32" s="155"/>
      <c r="D32" s="155"/>
      <c r="E32" s="179" t="s">
        <v>110</v>
      </c>
      <c r="F32" s="155"/>
      <c r="G32" s="156">
        <v>43343</v>
      </c>
      <c r="H32" s="155"/>
      <c r="I32" s="152"/>
    </row>
    <row r="33" spans="1:9" x14ac:dyDescent="0.25">
      <c r="A33" s="108"/>
      <c r="B33" s="94"/>
      <c r="C33" s="94"/>
      <c r="D33" s="94"/>
      <c r="E33" s="94"/>
      <c r="F33" s="107"/>
      <c r="G33" s="94"/>
      <c r="H33" s="107"/>
      <c r="I33" s="152"/>
    </row>
    <row r="34" spans="1:9" ht="13" x14ac:dyDescent="0.3">
      <c r="A34" s="157"/>
      <c r="B34" s="158"/>
      <c r="C34" s="197"/>
      <c r="D34" s="198"/>
      <c r="E34" s="158"/>
      <c r="F34" s="197"/>
      <c r="G34" s="198"/>
      <c r="H34" s="198"/>
      <c r="I34" s="159"/>
    </row>
    <row r="35" spans="1:9" x14ac:dyDescent="0.25">
      <c r="A35" s="108"/>
      <c r="B35" s="94"/>
      <c r="C35" s="188" t="s">
        <v>103</v>
      </c>
      <c r="D35" s="188"/>
      <c r="E35" s="94"/>
      <c r="F35" s="107"/>
      <c r="G35" s="160" t="s">
        <v>104</v>
      </c>
      <c r="H35" s="107"/>
      <c r="I35" s="152"/>
    </row>
    <row r="36" spans="1:9" ht="13" thickBot="1" x14ac:dyDescent="0.3">
      <c r="A36" s="161"/>
      <c r="B36" s="162"/>
      <c r="C36" s="162"/>
      <c r="D36" s="162"/>
      <c r="E36" s="162"/>
      <c r="F36" s="163"/>
      <c r="G36" s="162"/>
      <c r="H36" s="163"/>
      <c r="I36" s="164"/>
    </row>
    <row r="37" spans="1:9" ht="15.5" x14ac:dyDescent="0.35">
      <c r="A37" s="165" t="s">
        <v>105</v>
      </c>
    </row>
    <row r="38" spans="1:9" ht="12.75" customHeight="1" x14ac:dyDescent="0.25">
      <c r="A38" s="166" t="s">
        <v>106</v>
      </c>
      <c r="B38" s="166" t="s">
        <v>7</v>
      </c>
      <c r="C38" s="167"/>
      <c r="D38" s="167"/>
      <c r="E38" s="189" t="s">
        <v>107</v>
      </c>
      <c r="F38" s="190"/>
      <c r="G38" s="191"/>
      <c r="H38" s="168" t="s">
        <v>87</v>
      </c>
      <c r="I38" s="168" t="s">
        <v>95</v>
      </c>
    </row>
    <row r="39" spans="1:9" x14ac:dyDescent="0.25">
      <c r="A39" s="169" t="s">
        <v>21</v>
      </c>
      <c r="B39" s="180" t="str">
        <f>Výkaz!B1</f>
        <v>ROZVODNÉ VEDENIE</v>
      </c>
      <c r="C39" s="181"/>
      <c r="D39" s="181"/>
      <c r="E39" s="182" t="s">
        <v>12</v>
      </c>
      <c r="F39" s="183"/>
      <c r="G39" s="184"/>
      <c r="H39" s="170">
        <f>Výkaz!F35</f>
        <v>0</v>
      </c>
      <c r="I39" s="171" t="str">
        <f>IF(H43=0,"",H39/H43*100)</f>
        <v/>
      </c>
    </row>
    <row r="40" spans="1:9" x14ac:dyDescent="0.25">
      <c r="A40" s="169" t="s">
        <v>21</v>
      </c>
      <c r="B40" s="180" t="str">
        <f>Výkaz!B1</f>
        <v>ROZVODNÉ VEDENIE</v>
      </c>
      <c r="C40" s="181"/>
      <c r="D40" s="181"/>
      <c r="E40" s="182" t="s">
        <v>13</v>
      </c>
      <c r="F40" s="183"/>
      <c r="G40" s="184"/>
      <c r="H40" s="170">
        <f>Výkaz!G35</f>
        <v>0</v>
      </c>
      <c r="I40" s="171" t="str">
        <f>IF(H43=0,"",H40/H43*100)</f>
        <v/>
      </c>
    </row>
    <row r="41" spans="1:9" x14ac:dyDescent="0.25">
      <c r="A41" s="169" t="s">
        <v>22</v>
      </c>
      <c r="B41" s="180" t="str">
        <f>Výkaz!B38</f>
        <v>HLASOVÁ SIGNALIZÁCIA POŽIARU</v>
      </c>
      <c r="C41" s="181"/>
      <c r="D41" s="181"/>
      <c r="E41" s="182" t="s">
        <v>12</v>
      </c>
      <c r="F41" s="183"/>
      <c r="G41" s="184"/>
      <c r="H41" s="170">
        <f>Výkaz!F61</f>
        <v>0</v>
      </c>
      <c r="I41" s="171" t="str">
        <f>IF(H43=0,"",H41/H43*100)</f>
        <v/>
      </c>
    </row>
    <row r="42" spans="1:9" x14ac:dyDescent="0.25">
      <c r="A42" s="169" t="s">
        <v>22</v>
      </c>
      <c r="B42" s="180" t="str">
        <f>Výkaz!B38</f>
        <v>HLASOVÁ SIGNALIZÁCIA POŽIARU</v>
      </c>
      <c r="C42" s="181"/>
      <c r="D42" s="181"/>
      <c r="E42" s="182" t="s">
        <v>13</v>
      </c>
      <c r="F42" s="183"/>
      <c r="G42" s="184"/>
      <c r="H42" s="170">
        <f>Výkaz!G61</f>
        <v>0</v>
      </c>
      <c r="I42" s="171" t="str">
        <f>IF(H43=0,"",H42/H43*100)</f>
        <v/>
      </c>
    </row>
    <row r="43" spans="1:9" x14ac:dyDescent="0.25">
      <c r="A43" s="172" t="s">
        <v>100</v>
      </c>
      <c r="B43" s="172"/>
      <c r="C43" s="173"/>
      <c r="D43" s="173"/>
      <c r="E43" s="185"/>
      <c r="F43" s="186"/>
      <c r="G43" s="187"/>
      <c r="H43" s="174">
        <f>SUM(H39:H42)</f>
        <v>0</v>
      </c>
      <c r="I43" s="174">
        <f>SUM(I39:I42)</f>
        <v>0</v>
      </c>
    </row>
    <row r="44" spans="1:9" x14ac:dyDescent="0.25">
      <c r="E44" s="175"/>
      <c r="F44" s="176"/>
      <c r="G44" s="175"/>
      <c r="H44" s="176"/>
      <c r="I44" s="177"/>
    </row>
    <row r="45" spans="1:9" x14ac:dyDescent="0.25">
      <c r="A45" s="178"/>
      <c r="H45" s="175"/>
    </row>
  </sheetData>
  <mergeCells count="48">
    <mergeCell ref="C12:F12"/>
    <mergeCell ref="C2:I2"/>
    <mergeCell ref="A1:I1"/>
    <mergeCell ref="D3:I3"/>
    <mergeCell ref="D4:I4"/>
    <mergeCell ref="C11:F11"/>
    <mergeCell ref="D13:F13"/>
    <mergeCell ref="D15:E15"/>
    <mergeCell ref="F15:G15"/>
    <mergeCell ref="H15:I15"/>
    <mergeCell ref="D16:E16"/>
    <mergeCell ref="F16:G16"/>
    <mergeCell ref="H16:I16"/>
    <mergeCell ref="D17:E17"/>
    <mergeCell ref="F17:G17"/>
    <mergeCell ref="H17:I17"/>
    <mergeCell ref="D18:E18"/>
    <mergeCell ref="F18:G18"/>
    <mergeCell ref="H18:I18"/>
    <mergeCell ref="F25:H25"/>
    <mergeCell ref="D19:E19"/>
    <mergeCell ref="F19:G19"/>
    <mergeCell ref="H19:I19"/>
    <mergeCell ref="D20:E20"/>
    <mergeCell ref="F20:G20"/>
    <mergeCell ref="H20:I20"/>
    <mergeCell ref="D21:E21"/>
    <mergeCell ref="F21:G21"/>
    <mergeCell ref="H21:I21"/>
    <mergeCell ref="F23:H23"/>
    <mergeCell ref="F24:H24"/>
    <mergeCell ref="F26:H26"/>
    <mergeCell ref="F27:H27"/>
    <mergeCell ref="F28:H28"/>
    <mergeCell ref="F29:H29"/>
    <mergeCell ref="C34:D34"/>
    <mergeCell ref="F34:H34"/>
    <mergeCell ref="C35:D35"/>
    <mergeCell ref="E38:G38"/>
    <mergeCell ref="B39:D39"/>
    <mergeCell ref="E39:G39"/>
    <mergeCell ref="B40:D40"/>
    <mergeCell ref="E40:G40"/>
    <mergeCell ref="B41:D41"/>
    <mergeCell ref="E41:G41"/>
    <mergeCell ref="B42:D42"/>
    <mergeCell ref="E42:G42"/>
    <mergeCell ref="E43:G4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61"/>
  <sheetViews>
    <sheetView showGridLines="0" tabSelected="1" topLeftCell="A22" zoomScale="87" zoomScaleNormal="87" workbookViewId="0">
      <selection activeCell="L42" sqref="L42"/>
    </sheetView>
  </sheetViews>
  <sheetFormatPr defaultColWidth="9.1796875" defaultRowHeight="13.4" customHeight="1" x14ac:dyDescent="0.25"/>
  <cols>
    <col min="1" max="1" width="14.26953125" style="7" customWidth="1"/>
    <col min="2" max="2" width="82.81640625" style="13" customWidth="1"/>
    <col min="3" max="3" width="4.453125" style="13" customWidth="1"/>
    <col min="4" max="4" width="9.7265625" style="6" customWidth="1"/>
    <col min="5" max="5" width="9.54296875" style="27" customWidth="1"/>
    <col min="6" max="6" width="10" style="13" customWidth="1"/>
    <col min="7" max="7" width="10.1796875" style="13" customWidth="1"/>
    <col min="8" max="8" width="29.36328125" style="13" customWidth="1"/>
    <col min="9" max="16384" width="9.1796875" style="13"/>
  </cols>
  <sheetData>
    <row r="1" spans="1:42" ht="13" x14ac:dyDescent="0.3">
      <c r="B1" s="11" t="s">
        <v>0</v>
      </c>
      <c r="C1" s="12"/>
      <c r="D1" s="5"/>
    </row>
    <row r="2" spans="1:42" s="26" customFormat="1" ht="12.5" x14ac:dyDescent="0.25">
      <c r="A2" s="3" t="s">
        <v>6</v>
      </c>
      <c r="B2" s="23" t="s">
        <v>7</v>
      </c>
      <c r="C2" s="23" t="s">
        <v>2</v>
      </c>
      <c r="D2" s="1" t="s">
        <v>8</v>
      </c>
      <c r="E2" s="24" t="s">
        <v>11</v>
      </c>
      <c r="F2" s="25" t="s">
        <v>12</v>
      </c>
      <c r="G2" s="25" t="s">
        <v>13</v>
      </c>
      <c r="H2" s="37" t="s">
        <v>112</v>
      </c>
    </row>
    <row r="3" spans="1:42" ht="13" x14ac:dyDescent="0.3">
      <c r="A3" s="14" t="s">
        <v>1</v>
      </c>
      <c r="B3" s="15"/>
      <c r="C3" s="16"/>
      <c r="D3" s="4"/>
      <c r="E3" s="225"/>
      <c r="F3" s="4"/>
      <c r="G3" s="4"/>
      <c r="H3" s="232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</row>
    <row r="4" spans="1:42" s="36" customFormat="1" ht="12.5" x14ac:dyDescent="0.25">
      <c r="A4" s="39">
        <v>1</v>
      </c>
      <c r="B4" s="84" t="s">
        <v>65</v>
      </c>
      <c r="C4" s="33" t="s">
        <v>4</v>
      </c>
      <c r="D4" s="1">
        <v>114</v>
      </c>
      <c r="E4" s="226">
        <v>0</v>
      </c>
      <c r="F4" s="33"/>
      <c r="G4" s="24">
        <f t="shared" ref="G4:G18" si="0">MMULT(D4,E4)</f>
        <v>0</v>
      </c>
      <c r="H4" s="233"/>
    </row>
    <row r="5" spans="1:42" s="41" customFormat="1" ht="13.4" customHeight="1" x14ac:dyDescent="0.25">
      <c r="A5" s="39">
        <v>2</v>
      </c>
      <c r="B5" s="43" t="s">
        <v>26</v>
      </c>
      <c r="C5" s="43" t="s">
        <v>4</v>
      </c>
      <c r="D5" s="42">
        <v>4480</v>
      </c>
      <c r="E5" s="227">
        <v>0</v>
      </c>
      <c r="F5" s="46"/>
      <c r="G5" s="40">
        <f t="shared" si="0"/>
        <v>0</v>
      </c>
      <c r="H5" s="234"/>
    </row>
    <row r="6" spans="1:42" s="41" customFormat="1" ht="13.4" customHeight="1" x14ac:dyDescent="0.25">
      <c r="A6" s="39">
        <v>3</v>
      </c>
      <c r="B6" s="43" t="s">
        <v>27</v>
      </c>
      <c r="C6" s="43" t="s">
        <v>4</v>
      </c>
      <c r="D6" s="42">
        <v>2000</v>
      </c>
      <c r="E6" s="227">
        <v>0</v>
      </c>
      <c r="F6" s="46"/>
      <c r="G6" s="40">
        <f t="shared" si="0"/>
        <v>0</v>
      </c>
      <c r="H6" s="234"/>
    </row>
    <row r="7" spans="1:42" s="36" customFormat="1" ht="12.5" x14ac:dyDescent="0.25">
      <c r="A7" s="39">
        <v>4</v>
      </c>
      <c r="B7" s="43" t="s">
        <v>28</v>
      </c>
      <c r="C7" s="33" t="s">
        <v>4</v>
      </c>
      <c r="D7" s="35">
        <v>250</v>
      </c>
      <c r="E7" s="226">
        <v>0</v>
      </c>
      <c r="F7" s="34"/>
      <c r="G7" s="24">
        <f t="shared" si="0"/>
        <v>0</v>
      </c>
      <c r="H7" s="233"/>
    </row>
    <row r="8" spans="1:42" s="41" customFormat="1" ht="13.4" customHeight="1" x14ac:dyDescent="0.25">
      <c r="A8" s="39">
        <v>5</v>
      </c>
      <c r="B8" s="43" t="s">
        <v>29</v>
      </c>
      <c r="C8" s="43" t="s">
        <v>4</v>
      </c>
      <c r="D8" s="42">
        <v>250</v>
      </c>
      <c r="E8" s="227">
        <v>0</v>
      </c>
      <c r="F8" s="46"/>
      <c r="G8" s="40">
        <f t="shared" si="0"/>
        <v>0</v>
      </c>
      <c r="H8" s="234"/>
    </row>
    <row r="9" spans="1:42" s="41" customFormat="1" ht="13.4" customHeight="1" x14ac:dyDescent="0.25">
      <c r="A9" s="39">
        <v>6</v>
      </c>
      <c r="B9" s="43" t="s">
        <v>30</v>
      </c>
      <c r="C9" s="43" t="s">
        <v>4</v>
      </c>
      <c r="D9" s="42">
        <v>6480</v>
      </c>
      <c r="E9" s="227">
        <v>0</v>
      </c>
      <c r="F9" s="46"/>
      <c r="G9" s="40">
        <f t="shared" si="0"/>
        <v>0</v>
      </c>
      <c r="H9" s="234"/>
    </row>
    <row r="10" spans="1:42" s="41" customFormat="1" ht="13.4" customHeight="1" x14ac:dyDescent="0.3">
      <c r="A10" s="39">
        <v>7</v>
      </c>
      <c r="B10" s="20" t="s">
        <v>31</v>
      </c>
      <c r="C10" s="20" t="s">
        <v>3</v>
      </c>
      <c r="D10" s="21">
        <v>4</v>
      </c>
      <c r="E10" s="228">
        <v>0</v>
      </c>
      <c r="F10" s="4"/>
      <c r="G10" s="40">
        <f t="shared" si="0"/>
        <v>0</v>
      </c>
      <c r="H10" s="234"/>
    </row>
    <row r="11" spans="1:42" s="41" customFormat="1" ht="13.4" customHeight="1" x14ac:dyDescent="0.3">
      <c r="A11" s="39">
        <v>8</v>
      </c>
      <c r="B11" s="20" t="s">
        <v>32</v>
      </c>
      <c r="C11" s="20" t="s">
        <v>4</v>
      </c>
      <c r="D11" s="21">
        <v>10</v>
      </c>
      <c r="E11" s="228">
        <v>0</v>
      </c>
      <c r="F11" s="4"/>
      <c r="G11" s="40">
        <f t="shared" si="0"/>
        <v>0</v>
      </c>
      <c r="H11" s="234"/>
    </row>
    <row r="12" spans="1:42" s="41" customFormat="1" ht="13.4" customHeight="1" x14ac:dyDescent="0.3">
      <c r="A12" s="39">
        <v>9</v>
      </c>
      <c r="B12" s="20" t="s">
        <v>33</v>
      </c>
      <c r="C12" s="20" t="s">
        <v>4</v>
      </c>
      <c r="D12" s="21">
        <v>30</v>
      </c>
      <c r="E12" s="228">
        <v>0</v>
      </c>
      <c r="F12" s="4"/>
      <c r="G12" s="40">
        <f t="shared" si="0"/>
        <v>0</v>
      </c>
      <c r="H12" s="234"/>
    </row>
    <row r="13" spans="1:42" s="41" customFormat="1" ht="13" x14ac:dyDescent="0.3">
      <c r="A13" s="39">
        <v>10</v>
      </c>
      <c r="B13" s="20" t="s">
        <v>34</v>
      </c>
      <c r="C13" s="20" t="s">
        <v>4</v>
      </c>
      <c r="D13" s="21">
        <v>20</v>
      </c>
      <c r="E13" s="228">
        <v>0</v>
      </c>
      <c r="F13" s="4"/>
      <c r="G13" s="40">
        <f t="shared" si="0"/>
        <v>0</v>
      </c>
      <c r="H13" s="234"/>
    </row>
    <row r="14" spans="1:42" ht="13" x14ac:dyDescent="0.3">
      <c r="A14" s="39">
        <v>11</v>
      </c>
      <c r="B14" s="85" t="s">
        <v>66</v>
      </c>
      <c r="C14" s="10" t="s">
        <v>3</v>
      </c>
      <c r="D14" s="1">
        <v>50</v>
      </c>
      <c r="E14" s="229">
        <v>0</v>
      </c>
      <c r="F14" s="4"/>
      <c r="G14" s="40">
        <f t="shared" si="0"/>
        <v>0</v>
      </c>
      <c r="H14" s="234"/>
    </row>
    <row r="15" spans="1:42" s="41" customFormat="1" ht="13.4" customHeight="1" x14ac:dyDescent="0.3">
      <c r="A15" s="39">
        <v>12</v>
      </c>
      <c r="B15" s="85" t="s">
        <v>67</v>
      </c>
      <c r="C15" s="20" t="s">
        <v>3</v>
      </c>
      <c r="D15" s="21">
        <v>1950</v>
      </c>
      <c r="E15" s="230">
        <v>0</v>
      </c>
      <c r="F15" s="4"/>
      <c r="G15" s="40">
        <f t="shared" si="0"/>
        <v>0</v>
      </c>
      <c r="H15" s="234"/>
    </row>
    <row r="16" spans="1:42" s="44" customFormat="1" ht="12.5" x14ac:dyDescent="0.25">
      <c r="A16" s="39">
        <v>13</v>
      </c>
      <c r="B16" s="43" t="s">
        <v>15</v>
      </c>
      <c r="C16" s="43" t="s">
        <v>4</v>
      </c>
      <c r="D16" s="21">
        <v>5</v>
      </c>
      <c r="E16" s="227">
        <v>0</v>
      </c>
      <c r="F16" s="43"/>
      <c r="G16" s="40">
        <f t="shared" si="0"/>
        <v>0</v>
      </c>
      <c r="H16" s="234"/>
    </row>
    <row r="17" spans="1:8" s="44" customFormat="1" ht="12.5" x14ac:dyDescent="0.25">
      <c r="A17" s="39">
        <v>14</v>
      </c>
      <c r="B17" s="43" t="s">
        <v>25</v>
      </c>
      <c r="C17" s="43" t="s">
        <v>4</v>
      </c>
      <c r="D17" s="21">
        <v>52</v>
      </c>
      <c r="E17" s="227">
        <v>0</v>
      </c>
      <c r="F17" s="43"/>
      <c r="G17" s="40">
        <f t="shared" si="0"/>
        <v>0</v>
      </c>
      <c r="H17" s="234"/>
    </row>
    <row r="18" spans="1:8" ht="13" x14ac:dyDescent="0.3">
      <c r="A18" s="39">
        <v>15</v>
      </c>
      <c r="B18" s="10" t="s">
        <v>10</v>
      </c>
      <c r="C18" s="10" t="s">
        <v>4</v>
      </c>
      <c r="D18" s="1">
        <v>79</v>
      </c>
      <c r="E18" s="231">
        <v>0</v>
      </c>
      <c r="F18" s="4"/>
      <c r="G18" s="40">
        <f t="shared" si="0"/>
        <v>0</v>
      </c>
      <c r="H18" s="234"/>
    </row>
    <row r="19" spans="1:8" ht="13" x14ac:dyDescent="0.3">
      <c r="A19" s="3"/>
      <c r="B19" s="10"/>
      <c r="C19" s="10"/>
      <c r="D19" s="1"/>
      <c r="E19" s="231"/>
      <c r="F19" s="4"/>
      <c r="G19" s="24"/>
      <c r="H19" s="233"/>
    </row>
    <row r="20" spans="1:8" ht="13" x14ac:dyDescent="0.3">
      <c r="A20" s="14" t="s">
        <v>5</v>
      </c>
      <c r="B20" s="18"/>
      <c r="C20" s="10"/>
      <c r="D20" s="1"/>
      <c r="E20" s="231"/>
      <c r="F20" s="4"/>
      <c r="G20" s="4"/>
      <c r="H20" s="232"/>
    </row>
    <row r="21" spans="1:8" ht="12.5" x14ac:dyDescent="0.25">
      <c r="A21" s="8">
        <v>1</v>
      </c>
      <c r="B21" s="20" t="s">
        <v>64</v>
      </c>
      <c r="C21" s="10" t="s">
        <v>3</v>
      </c>
      <c r="D21" s="1">
        <v>50</v>
      </c>
      <c r="E21" s="231">
        <v>0</v>
      </c>
      <c r="F21" s="24">
        <f t="shared" ref="F21:F34" si="1">MMULT(D21,E21)</f>
        <v>0</v>
      </c>
      <c r="G21" s="25"/>
      <c r="H21" s="235"/>
    </row>
    <row r="22" spans="1:8" s="41" customFormat="1" ht="13.4" customHeight="1" x14ac:dyDescent="0.25">
      <c r="A22" s="8">
        <v>2</v>
      </c>
      <c r="B22" s="20" t="s">
        <v>68</v>
      </c>
      <c r="C22" s="20" t="s">
        <v>3</v>
      </c>
      <c r="D22" s="21">
        <v>1950</v>
      </c>
      <c r="E22" s="230">
        <v>0</v>
      </c>
      <c r="F22" s="24">
        <f t="shared" si="1"/>
        <v>0</v>
      </c>
      <c r="G22" s="40"/>
      <c r="H22" s="234"/>
    </row>
    <row r="23" spans="1:8" ht="12.5" x14ac:dyDescent="0.25">
      <c r="A23" s="8">
        <v>3</v>
      </c>
      <c r="B23" s="20" t="s">
        <v>35</v>
      </c>
      <c r="C23" s="20" t="s">
        <v>4</v>
      </c>
      <c r="D23" s="21">
        <v>4480</v>
      </c>
      <c r="E23" s="230">
        <v>0</v>
      </c>
      <c r="F23" s="24">
        <f t="shared" si="1"/>
        <v>0</v>
      </c>
      <c r="G23" s="40"/>
      <c r="H23" s="234"/>
    </row>
    <row r="24" spans="1:8" ht="12.5" x14ac:dyDescent="0.25">
      <c r="A24" s="8">
        <v>4</v>
      </c>
      <c r="B24" s="20" t="s">
        <v>36</v>
      </c>
      <c r="C24" s="20" t="s">
        <v>4</v>
      </c>
      <c r="D24" s="21">
        <v>2000</v>
      </c>
      <c r="E24" s="230">
        <v>0</v>
      </c>
      <c r="F24" s="24">
        <f t="shared" si="1"/>
        <v>0</v>
      </c>
      <c r="G24" s="40"/>
      <c r="H24" s="234"/>
    </row>
    <row r="25" spans="1:8" ht="12.5" x14ac:dyDescent="0.25">
      <c r="A25" s="8">
        <v>5</v>
      </c>
      <c r="B25" s="20" t="s">
        <v>37</v>
      </c>
      <c r="C25" s="20" t="s">
        <v>4</v>
      </c>
      <c r="D25" s="21">
        <v>250</v>
      </c>
      <c r="E25" s="230">
        <v>0</v>
      </c>
      <c r="F25" s="24">
        <f t="shared" si="1"/>
        <v>0</v>
      </c>
      <c r="G25" s="40"/>
      <c r="H25" s="234"/>
    </row>
    <row r="26" spans="1:8" s="41" customFormat="1" ht="12.5" x14ac:dyDescent="0.25">
      <c r="A26" s="8">
        <v>6</v>
      </c>
      <c r="B26" s="20" t="s">
        <v>38</v>
      </c>
      <c r="C26" s="20" t="s">
        <v>4</v>
      </c>
      <c r="D26" s="42">
        <v>250</v>
      </c>
      <c r="E26" s="230">
        <v>0</v>
      </c>
      <c r="F26" s="40">
        <f t="shared" si="1"/>
        <v>0</v>
      </c>
      <c r="G26" s="37"/>
      <c r="H26" s="236"/>
    </row>
    <row r="27" spans="1:8" s="41" customFormat="1" ht="12.5" x14ac:dyDescent="0.25">
      <c r="A27" s="8">
        <v>7</v>
      </c>
      <c r="B27" s="20" t="s">
        <v>39</v>
      </c>
      <c r="C27" s="20" t="s">
        <v>4</v>
      </c>
      <c r="D27" s="42">
        <v>6480</v>
      </c>
      <c r="E27" s="230">
        <v>0</v>
      </c>
      <c r="F27" s="40">
        <f t="shared" si="1"/>
        <v>0</v>
      </c>
      <c r="G27" s="37"/>
      <c r="H27" s="236"/>
    </row>
    <row r="28" spans="1:8" s="41" customFormat="1" ht="13.4" customHeight="1" x14ac:dyDescent="0.25">
      <c r="A28" s="8">
        <v>8</v>
      </c>
      <c r="B28" s="20" t="s">
        <v>40</v>
      </c>
      <c r="C28" s="20" t="s">
        <v>3</v>
      </c>
      <c r="D28" s="42">
        <v>4</v>
      </c>
      <c r="E28" s="230">
        <v>0</v>
      </c>
      <c r="F28" s="40">
        <f t="shared" si="1"/>
        <v>0</v>
      </c>
      <c r="G28" s="40"/>
      <c r="H28" s="234"/>
    </row>
    <row r="29" spans="1:8" s="41" customFormat="1" ht="13.4" customHeight="1" x14ac:dyDescent="0.25">
      <c r="A29" s="8">
        <v>9</v>
      </c>
      <c r="B29" s="20" t="s">
        <v>41</v>
      </c>
      <c r="C29" s="20" t="s">
        <v>4</v>
      </c>
      <c r="D29" s="42">
        <v>10</v>
      </c>
      <c r="E29" s="230">
        <v>0</v>
      </c>
      <c r="F29" s="40">
        <f t="shared" si="1"/>
        <v>0</v>
      </c>
      <c r="G29" s="40"/>
      <c r="H29" s="234"/>
    </row>
    <row r="30" spans="1:8" s="41" customFormat="1" ht="13.4" customHeight="1" x14ac:dyDescent="0.25">
      <c r="A30" s="8">
        <v>10</v>
      </c>
      <c r="B30" s="20" t="s">
        <v>42</v>
      </c>
      <c r="C30" s="20" t="s">
        <v>4</v>
      </c>
      <c r="D30" s="42">
        <v>4</v>
      </c>
      <c r="E30" s="230">
        <v>0</v>
      </c>
      <c r="F30" s="40">
        <f t="shared" si="1"/>
        <v>0</v>
      </c>
      <c r="G30" s="40"/>
      <c r="H30" s="234"/>
    </row>
    <row r="31" spans="1:8" s="41" customFormat="1" ht="13.4" customHeight="1" x14ac:dyDescent="0.25">
      <c r="A31" s="8">
        <v>11</v>
      </c>
      <c r="B31" s="20" t="s">
        <v>43</v>
      </c>
      <c r="C31" s="20" t="s">
        <v>4</v>
      </c>
      <c r="D31" s="42">
        <v>20</v>
      </c>
      <c r="E31" s="230">
        <v>0</v>
      </c>
      <c r="F31" s="40">
        <f t="shared" si="1"/>
        <v>0</v>
      </c>
      <c r="G31" s="40"/>
      <c r="H31" s="234"/>
    </row>
    <row r="32" spans="1:8" s="41" customFormat="1" ht="13.4" customHeight="1" x14ac:dyDescent="0.25">
      <c r="A32" s="8">
        <v>12</v>
      </c>
      <c r="B32" s="20" t="s">
        <v>44</v>
      </c>
      <c r="C32" s="20" t="s">
        <v>4</v>
      </c>
      <c r="D32" s="42">
        <v>30</v>
      </c>
      <c r="E32" s="230">
        <v>0</v>
      </c>
      <c r="F32" s="40">
        <f t="shared" si="1"/>
        <v>0</v>
      </c>
      <c r="G32" s="40"/>
      <c r="H32" s="234"/>
    </row>
    <row r="33" spans="1:9" s="41" customFormat="1" ht="13.5" customHeight="1" x14ac:dyDescent="0.25">
      <c r="A33" s="8">
        <v>13</v>
      </c>
      <c r="B33" s="20" t="s">
        <v>45</v>
      </c>
      <c r="C33" s="20" t="s">
        <v>4</v>
      </c>
      <c r="D33" s="42">
        <v>20</v>
      </c>
      <c r="E33" s="230">
        <v>0</v>
      </c>
      <c r="F33" s="40">
        <f t="shared" si="1"/>
        <v>0</v>
      </c>
      <c r="G33" s="37"/>
      <c r="H33" s="236"/>
    </row>
    <row r="34" spans="1:9" s="36" customFormat="1" ht="12.5" x14ac:dyDescent="0.25">
      <c r="A34" s="8">
        <v>14</v>
      </c>
      <c r="B34" s="84" t="s">
        <v>69</v>
      </c>
      <c r="C34" s="43" t="s">
        <v>4</v>
      </c>
      <c r="D34" s="35">
        <v>1</v>
      </c>
      <c r="E34" s="227">
        <v>0</v>
      </c>
      <c r="F34" s="40">
        <f t="shared" si="1"/>
        <v>0</v>
      </c>
      <c r="G34" s="34"/>
      <c r="H34" s="237"/>
    </row>
    <row r="35" spans="1:9" ht="13" x14ac:dyDescent="0.3">
      <c r="A35" s="9"/>
      <c r="B35" s="16" t="s">
        <v>14</v>
      </c>
      <c r="C35" s="15"/>
      <c r="D35" s="2"/>
      <c r="E35" s="24"/>
      <c r="F35" s="28">
        <f>ROUND(SUM(F21:F34),2)</f>
        <v>0</v>
      </c>
      <c r="G35" s="28">
        <f>ROUND(SUM(G4:G18),2)</f>
        <v>0</v>
      </c>
      <c r="H35" s="238"/>
    </row>
    <row r="36" spans="1:9" ht="13" x14ac:dyDescent="0.3">
      <c r="A36" s="29"/>
      <c r="B36" s="22"/>
      <c r="C36" s="30"/>
      <c r="D36" s="32"/>
      <c r="E36" s="31"/>
      <c r="F36" s="31"/>
      <c r="G36" s="31"/>
    </row>
    <row r="38" spans="1:9" customFormat="1" ht="13" x14ac:dyDescent="0.3">
      <c r="B38" s="47" t="s">
        <v>18</v>
      </c>
    </row>
    <row r="39" spans="1:9" customFormat="1" ht="13" x14ac:dyDescent="0.3">
      <c r="A39" s="48" t="s">
        <v>16</v>
      </c>
      <c r="B39" s="49"/>
      <c r="C39" s="50"/>
      <c r="D39" s="50"/>
      <c r="E39" s="50"/>
      <c r="F39" s="49"/>
      <c r="G39" s="49"/>
      <c r="H39" s="239"/>
    </row>
    <row r="40" spans="1:9" s="52" customFormat="1" ht="12.5" x14ac:dyDescent="0.25">
      <c r="A40" s="73" t="s">
        <v>6</v>
      </c>
      <c r="B40" s="73" t="s">
        <v>7</v>
      </c>
      <c r="C40" s="73" t="s">
        <v>2</v>
      </c>
      <c r="D40" s="75" t="s">
        <v>8</v>
      </c>
      <c r="E40" s="74" t="s">
        <v>11</v>
      </c>
      <c r="F40" s="76" t="s">
        <v>12</v>
      </c>
      <c r="G40" s="77"/>
      <c r="H40" s="240"/>
      <c r="I40" s="51"/>
    </row>
    <row r="41" spans="1:9" customFormat="1" ht="75.5" x14ac:dyDescent="0.25">
      <c r="A41" s="78" t="s">
        <v>21</v>
      </c>
      <c r="B41" s="55" t="s">
        <v>52</v>
      </c>
      <c r="C41" s="53" t="s">
        <v>4</v>
      </c>
      <c r="D41" s="54">
        <v>1</v>
      </c>
      <c r="E41" s="242">
        <v>0</v>
      </c>
      <c r="F41" s="40">
        <f t="shared" ref="F41:F54" si="2">MMULT(D41,E41)</f>
        <v>0</v>
      </c>
      <c r="G41" s="49"/>
      <c r="H41" s="246"/>
    </row>
    <row r="42" spans="1:9" customFormat="1" ht="38.5" x14ac:dyDescent="0.25">
      <c r="A42" s="78" t="s">
        <v>22</v>
      </c>
      <c r="B42" s="79" t="s">
        <v>53</v>
      </c>
      <c r="C42" s="53" t="s">
        <v>4</v>
      </c>
      <c r="D42" s="54">
        <v>1</v>
      </c>
      <c r="E42" s="242">
        <v>0</v>
      </c>
      <c r="F42" s="40">
        <f t="shared" si="2"/>
        <v>0</v>
      </c>
      <c r="G42" s="49"/>
      <c r="H42" s="246"/>
    </row>
    <row r="43" spans="1:9" customFormat="1" ht="25" x14ac:dyDescent="0.25">
      <c r="A43" s="83">
        <v>3</v>
      </c>
      <c r="B43" s="55" t="s">
        <v>54</v>
      </c>
      <c r="C43" s="53" t="s">
        <v>4</v>
      </c>
      <c r="D43" s="54">
        <v>1</v>
      </c>
      <c r="E43" s="242">
        <v>0</v>
      </c>
      <c r="F43" s="40">
        <f t="shared" si="2"/>
        <v>0</v>
      </c>
      <c r="G43" s="49"/>
      <c r="H43" s="246"/>
    </row>
    <row r="44" spans="1:9" customFormat="1" ht="12.5" x14ac:dyDescent="0.25">
      <c r="A44" s="83">
        <v>4</v>
      </c>
      <c r="B44" s="80" t="s">
        <v>55</v>
      </c>
      <c r="C44" s="53" t="s">
        <v>4</v>
      </c>
      <c r="D44" s="54">
        <v>1</v>
      </c>
      <c r="E44" s="242">
        <v>0</v>
      </c>
      <c r="F44" s="40">
        <f t="shared" si="2"/>
        <v>0</v>
      </c>
      <c r="G44" s="49"/>
      <c r="H44" s="246"/>
    </row>
    <row r="45" spans="1:9" customFormat="1" ht="25" x14ac:dyDescent="0.25">
      <c r="A45" s="83">
        <v>5</v>
      </c>
      <c r="B45" s="55" t="s">
        <v>56</v>
      </c>
      <c r="C45" s="53" t="s">
        <v>4</v>
      </c>
      <c r="D45" s="54">
        <v>1</v>
      </c>
      <c r="E45" s="242">
        <v>0</v>
      </c>
      <c r="F45" s="40">
        <f t="shared" si="2"/>
        <v>0</v>
      </c>
      <c r="G45" s="49"/>
      <c r="H45" s="246"/>
    </row>
    <row r="46" spans="1:9" customFormat="1" ht="37.5" x14ac:dyDescent="0.25">
      <c r="A46" s="78" t="s">
        <v>46</v>
      </c>
      <c r="B46" s="80" t="s">
        <v>57</v>
      </c>
      <c r="C46" s="53" t="s">
        <v>4</v>
      </c>
      <c r="D46" s="54">
        <v>1</v>
      </c>
      <c r="E46" s="242">
        <v>0</v>
      </c>
      <c r="F46" s="40">
        <f t="shared" si="2"/>
        <v>0</v>
      </c>
      <c r="G46" s="49"/>
      <c r="H46" s="246"/>
    </row>
    <row r="47" spans="1:9" customFormat="1" ht="25" x14ac:dyDescent="0.25">
      <c r="A47" s="78" t="s">
        <v>47</v>
      </c>
      <c r="B47" s="55" t="s">
        <v>70</v>
      </c>
      <c r="C47" s="53" t="s">
        <v>4</v>
      </c>
      <c r="D47" s="54">
        <v>2</v>
      </c>
      <c r="E47" s="242">
        <v>0</v>
      </c>
      <c r="F47" s="40">
        <f t="shared" si="2"/>
        <v>0</v>
      </c>
      <c r="G47" s="49"/>
      <c r="H47" s="246"/>
    </row>
    <row r="48" spans="1:9" customFormat="1" ht="37.5" x14ac:dyDescent="0.25">
      <c r="A48" s="82">
        <v>8</v>
      </c>
      <c r="B48" s="55" t="s">
        <v>20</v>
      </c>
      <c r="C48" s="53" t="s">
        <v>4</v>
      </c>
      <c r="D48" s="54">
        <v>58</v>
      </c>
      <c r="E48" s="242">
        <v>0</v>
      </c>
      <c r="F48" s="40">
        <f t="shared" si="2"/>
        <v>0</v>
      </c>
      <c r="G48" s="49"/>
      <c r="H48" s="246"/>
    </row>
    <row r="49" spans="1:8" customFormat="1" ht="37.5" x14ac:dyDescent="0.25">
      <c r="A49" s="82">
        <v>9</v>
      </c>
      <c r="B49" s="55" t="s">
        <v>58</v>
      </c>
      <c r="C49" s="53" t="s">
        <v>4</v>
      </c>
      <c r="D49" s="54">
        <v>12</v>
      </c>
      <c r="E49" s="242">
        <v>0</v>
      </c>
      <c r="F49" s="40">
        <f t="shared" si="2"/>
        <v>0</v>
      </c>
      <c r="G49" s="49"/>
      <c r="H49" s="246"/>
    </row>
    <row r="50" spans="1:8" customFormat="1" ht="50" x14ac:dyDescent="0.25">
      <c r="A50" s="82">
        <v>10</v>
      </c>
      <c r="B50" s="55" t="s">
        <v>59</v>
      </c>
      <c r="C50" s="53" t="s">
        <v>4</v>
      </c>
      <c r="D50" s="54">
        <v>9</v>
      </c>
      <c r="E50" s="242">
        <v>0</v>
      </c>
      <c r="F50" s="40">
        <f t="shared" si="2"/>
        <v>0</v>
      </c>
      <c r="G50" s="49"/>
      <c r="H50" s="246"/>
    </row>
    <row r="51" spans="1:8" s="44" customFormat="1" ht="13.5" customHeight="1" x14ac:dyDescent="0.25">
      <c r="A51" s="59" t="s">
        <v>48</v>
      </c>
      <c r="B51" s="60" t="s">
        <v>60</v>
      </c>
      <c r="C51" s="19" t="s">
        <v>4</v>
      </c>
      <c r="D51" s="61">
        <v>1</v>
      </c>
      <c r="E51" s="243">
        <v>0</v>
      </c>
      <c r="F51" s="40">
        <f t="shared" si="2"/>
        <v>0</v>
      </c>
      <c r="G51" s="72"/>
      <c r="H51" s="247"/>
    </row>
    <row r="52" spans="1:8" s="62" customFormat="1" ht="13.5" customHeight="1" x14ac:dyDescent="0.25">
      <c r="A52" s="59" t="s">
        <v>49</v>
      </c>
      <c r="B52" s="38" t="s">
        <v>61</v>
      </c>
      <c r="C52" s="45" t="s">
        <v>4</v>
      </c>
      <c r="D52" s="61">
        <v>1</v>
      </c>
      <c r="E52" s="243">
        <v>0</v>
      </c>
      <c r="F52" s="40">
        <f t="shared" si="2"/>
        <v>0</v>
      </c>
      <c r="G52" s="81"/>
      <c r="H52" s="248"/>
    </row>
    <row r="53" spans="1:8" s="62" customFormat="1" ht="13.5" customHeight="1" x14ac:dyDescent="0.25">
      <c r="A53" s="59" t="s">
        <v>50</v>
      </c>
      <c r="B53" s="38" t="s">
        <v>62</v>
      </c>
      <c r="C53" s="45" t="s">
        <v>4</v>
      </c>
      <c r="D53" s="61">
        <v>1</v>
      </c>
      <c r="E53" s="243">
        <v>0</v>
      </c>
      <c r="F53" s="40">
        <f t="shared" si="2"/>
        <v>0</v>
      </c>
      <c r="G53" s="81"/>
      <c r="H53" s="248"/>
    </row>
    <row r="54" spans="1:8" s="62" customFormat="1" ht="13.5" customHeight="1" x14ac:dyDescent="0.25">
      <c r="A54" s="59" t="s">
        <v>51</v>
      </c>
      <c r="B54" s="38" t="s">
        <v>63</v>
      </c>
      <c r="C54" s="45" t="s">
        <v>4</v>
      </c>
      <c r="D54" s="61">
        <v>1</v>
      </c>
      <c r="E54" s="243">
        <v>0</v>
      </c>
      <c r="F54" s="40">
        <f t="shared" si="2"/>
        <v>0</v>
      </c>
      <c r="G54" s="81"/>
      <c r="H54" s="248"/>
    </row>
    <row r="55" spans="1:8" s="69" customFormat="1" ht="13.5" customHeight="1" x14ac:dyDescent="0.3">
      <c r="A55" s="64" t="s">
        <v>9</v>
      </c>
      <c r="B55" s="65"/>
      <c r="C55" s="66"/>
      <c r="D55" s="67"/>
      <c r="E55" s="244"/>
      <c r="F55" s="65"/>
      <c r="G55" s="65"/>
      <c r="H55" s="249"/>
    </row>
    <row r="56" spans="1:8" s="44" customFormat="1" ht="13.5" customHeight="1" x14ac:dyDescent="0.25">
      <c r="A56" s="39">
        <v>1</v>
      </c>
      <c r="B56" s="70" t="s">
        <v>23</v>
      </c>
      <c r="C56" s="43" t="s">
        <v>4</v>
      </c>
      <c r="D56" s="71">
        <v>1</v>
      </c>
      <c r="E56" s="245">
        <v>0</v>
      </c>
      <c r="F56" s="72"/>
      <c r="G56" s="46">
        <f>MMULT(D56,E56)</f>
        <v>0</v>
      </c>
      <c r="H56" s="247"/>
    </row>
    <row r="57" spans="1:8" s="44" customFormat="1" ht="13.5" customHeight="1" x14ac:dyDescent="0.25">
      <c r="A57" s="39">
        <v>2</v>
      </c>
      <c r="B57" s="43" t="s">
        <v>17</v>
      </c>
      <c r="C57" s="43" t="s">
        <v>4</v>
      </c>
      <c r="D57" s="63">
        <v>1</v>
      </c>
      <c r="E57" s="245">
        <v>0</v>
      </c>
      <c r="F57" s="72"/>
      <c r="G57" s="46">
        <f>MMULT(D57,E57)</f>
        <v>0</v>
      </c>
      <c r="H57" s="247"/>
    </row>
    <row r="58" spans="1:8" s="44" customFormat="1" ht="13.5" customHeight="1" x14ac:dyDescent="0.25">
      <c r="A58" s="39">
        <v>3</v>
      </c>
      <c r="B58" s="43" t="s">
        <v>24</v>
      </c>
      <c r="C58" s="43" t="s">
        <v>4</v>
      </c>
      <c r="D58" s="71">
        <v>79</v>
      </c>
      <c r="E58" s="245">
        <v>0</v>
      </c>
      <c r="F58" s="72"/>
      <c r="G58" s="46">
        <f>MMULT(D58,E58)</f>
        <v>0</v>
      </c>
      <c r="H58" s="247"/>
    </row>
    <row r="59" spans="1:8" s="44" customFormat="1" ht="13.5" customHeight="1" x14ac:dyDescent="0.25">
      <c r="A59" s="39">
        <v>4</v>
      </c>
      <c r="B59" s="43" t="s">
        <v>71</v>
      </c>
      <c r="C59" s="43" t="s">
        <v>111</v>
      </c>
      <c r="D59" s="71">
        <v>20</v>
      </c>
      <c r="E59" s="245">
        <v>0</v>
      </c>
      <c r="F59" s="72"/>
      <c r="G59" s="46">
        <f>MMULT(D59,E59)</f>
        <v>0</v>
      </c>
      <c r="H59" s="247"/>
    </row>
    <row r="60" spans="1:8" s="44" customFormat="1" ht="13.5" customHeight="1" x14ac:dyDescent="0.25">
      <c r="A60" s="39">
        <v>5</v>
      </c>
      <c r="B60" s="43" t="s">
        <v>72</v>
      </c>
      <c r="C60" s="43" t="s">
        <v>111</v>
      </c>
      <c r="D60" s="71">
        <v>12</v>
      </c>
      <c r="E60" s="245">
        <v>0</v>
      </c>
      <c r="F60" s="72"/>
      <c r="G60" s="46">
        <f>MMULT(D60,E60)</f>
        <v>0</v>
      </c>
      <c r="H60" s="247"/>
    </row>
    <row r="61" spans="1:8" customFormat="1" ht="13" x14ac:dyDescent="0.3">
      <c r="A61" s="56"/>
      <c r="B61" s="57" t="s">
        <v>19</v>
      </c>
      <c r="C61" s="56"/>
      <c r="D61" s="58"/>
      <c r="E61" s="56"/>
      <c r="F61" s="28">
        <f>ROUND(SUM(F41:F54),2)</f>
        <v>0</v>
      </c>
      <c r="G61" s="68">
        <f>ROUND(SUM(G56:G60),2)</f>
        <v>0</v>
      </c>
      <c r="H61" s="241"/>
    </row>
  </sheetData>
  <sheetProtection algorithmName="SHA-512" hashValue="7mxgFECgdxw80VeWtt/z4YwoHIW750JP6LHo6slHsD/4K+fltLzuiBEQpAO3asK1pq8m/BaWzIOyKthn21+Bog==" saltValue="c/9DUVmtu5cAlUCsSwj+wA==" spinCount="100000" sheet="1" formatCells="0" sort="0" autoFilter="0"/>
  <protectedRanges>
    <protectedRange sqref="E41:E60 H41:H60" name="Rozsah2"/>
    <protectedRange sqref="E3:E34 H3:H35" name="Rozsah1"/>
  </protectedRanges>
  <pageMargins left="0.39370078740157483" right="0.23622047244094491" top="1.1023622047244095" bottom="0.62992125984251968" header="0.39370078740157483" footer="0.23622047244094491"/>
  <pageSetup paperSize="9" orientation="landscape" horizontalDpi="300" verticalDpi="300" r:id="rId1"/>
  <headerFooter alignWithMargins="0">
    <oddHeader xml:space="preserve">&amp;L
NsP TOPOĽČANY
CENTRÁLNA STERILIZÁCIA A OPERAČNÉ SÁLY&amp;C&amp;"Arial,Tučné"&amp;12&amp;A&amp;"Arial,Normálne"&amp;10
HLASOVÁ SIGNALIZÁCIA POŽIARU
</oddHeader>
    <oddFooter>&amp;R&amp;P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9" ma:contentTypeDescription="Umožňuje vytvoriť nový dokument." ma:contentTypeScope="" ma:versionID="87eb6beaecbba5aab57f725f19106134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d4c59c85a8ea6ecfe86a127bd2ef168e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E73619-0816-486D-B69E-E89016A188D1}">
  <ds:schemaRefs>
    <ds:schemaRef ds:uri="http://schemas.microsoft.com/office/2006/metadata/properties"/>
    <ds:schemaRef ds:uri="http://schemas.microsoft.com/office/infopath/2007/PartnerControls"/>
    <ds:schemaRef ds:uri="ec7917f5-f316-402c-8a9b-edc7b9728108"/>
  </ds:schemaRefs>
</ds:datastoreItem>
</file>

<file path=customXml/itemProps2.xml><?xml version="1.0" encoding="utf-8"?>
<ds:datastoreItem xmlns:ds="http://schemas.openxmlformats.org/officeDocument/2006/customXml" ds:itemID="{342547DF-116A-4C86-8007-6DD71274722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5041BF1-FD45-492E-95BC-5DF35893D7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bf88b4-3231-428b-bafc-891fb47a8336"/>
    <ds:schemaRef ds:uri="ec7917f5-f316-402c-8a9b-edc7b97281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Rekapitulácia</vt:lpstr>
      <vt:lpstr>Výkaz</vt:lpstr>
    </vt:vector>
  </TitlesOfParts>
  <Company>FIX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Ing.Stefik Martin</dc:creator>
  <cp:lastModifiedBy>Bosik Jan</cp:lastModifiedBy>
  <cp:lastPrinted>2018-09-06T12:23:59Z</cp:lastPrinted>
  <dcterms:created xsi:type="dcterms:W3CDTF">1998-04-14T09:57:40Z</dcterms:created>
  <dcterms:modified xsi:type="dcterms:W3CDTF">2018-12-04T10:50:41Z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